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0. RENAULT HISTOIRE\PUBLICATIONS RH\RRG\"/>
    </mc:Choice>
  </mc:AlternateContent>
  <xr:revisionPtr revIDLastSave="0" documentId="8_{902D2D5B-D96A-40CA-B299-96D6D7168584}" xr6:coauthVersionLast="47" xr6:coauthVersionMax="47" xr10:uidLastSave="{00000000-0000-0000-0000-000000000000}"/>
  <bookViews>
    <workbookView xWindow="1068" yWindow="-108" windowWidth="22080" windowHeight="13176" tabRatio="896" activeTab="1" xr2:uid="{00000000-000D-0000-FFFF-FFFF00000000}"/>
  </bookViews>
  <sheets>
    <sheet name="Planning RRG" sheetId="13" r:id="rId1"/>
    <sheet name="Articles Spécial RRG " sheetId="17" r:id="rId2"/>
    <sheet name=" Ordonnancement revue RRG" sheetId="12" r:id="rId3"/>
    <sheet name="To do list" sheetId="10" r:id="rId4"/>
    <sheet name="Contacts" sheetId="15" r:id="rId5"/>
    <sheet name="Feuil1" sheetId="16" r:id="rId6"/>
    <sheet name="Recherches archives " sheetId="14" r:id="rId7"/>
  </sheets>
  <definedNames>
    <definedName name="_xlnm._FilterDatabase" localSheetId="2" hidden="1">' Ordonnancement revue RRG'!$B$3:$K$21</definedName>
    <definedName name="_xlnm._FilterDatabase" localSheetId="1" hidden="1">'Articles Spécial RRG '!$A$10:$P$61</definedName>
    <definedName name="_xlnm._FilterDatabase" localSheetId="3" hidden="1">'To do list'!$A$4:$I$9</definedName>
    <definedName name="_xlnm.Print_Titles" localSheetId="4">Contacts!$1:$2</definedName>
    <definedName name="_xlnm.Print_Area" localSheetId="1">'Articles Spécial RRG '!$A$1:$M$68</definedName>
    <definedName name="_xlnm.Print_Area" localSheetId="4">Contacts!$B$1:$K$53</definedName>
    <definedName name="_xlnm.Print_Area" localSheetId="0">'Planning RRG'!$A$1:$CJ$105</definedName>
    <definedName name="_xlnm.Print_Area" localSheetId="3">'To do list'!$A$1:$I$20</definedName>
  </definedNames>
  <calcPr calcId="181029"/>
</workbook>
</file>

<file path=xl/calcChain.xml><?xml version="1.0" encoding="utf-8"?>
<calcChain xmlns="http://schemas.openxmlformats.org/spreadsheetml/2006/main">
  <c r="H65" i="17" l="1"/>
  <c r="H64" i="17"/>
  <c r="P63" i="17"/>
  <c r="O63" i="17"/>
  <c r="N63" i="17"/>
  <c r="M63" i="17"/>
  <c r="M65" i="17" s="1"/>
  <c r="L63" i="17"/>
  <c r="H63" i="17"/>
  <c r="B63" i="17"/>
  <c r="A17" i="17"/>
  <c r="A12" i="17"/>
  <c r="F57" i="13"/>
  <c r="G57" i="13" s="1"/>
  <c r="H57" i="13" s="1"/>
  <c r="I57" i="13" s="1"/>
  <c r="J57" i="13" s="1"/>
  <c r="K57" i="13" s="1"/>
  <c r="L57" i="13" s="1"/>
  <c r="M57" i="13" s="1"/>
  <c r="N57" i="13" s="1"/>
  <c r="O57" i="13" s="1"/>
  <c r="P57" i="13" s="1"/>
  <c r="Q57" i="13" s="1"/>
  <c r="R57" i="13" s="1"/>
  <c r="BG70" i="13"/>
  <c r="BF70" i="13" s="1"/>
  <c r="BE70" i="13" s="1"/>
  <c r="BD70" i="13" s="1"/>
  <c r="BC70" i="13" s="1"/>
  <c r="AZ70" i="13" s="1"/>
  <c r="AY70" i="13" s="1"/>
  <c r="AX70" i="13" s="1"/>
  <c r="AW70" i="13" s="1"/>
  <c r="AV70" i="13" s="1"/>
  <c r="AS70" i="13" s="1"/>
  <c r="AR70" i="13" s="1"/>
  <c r="AQ70" i="13" s="1"/>
  <c r="AP70" i="13" s="1"/>
  <c r="AO70" i="13" s="1"/>
  <c r="AE70" i="13"/>
  <c r="AD70" i="13" s="1"/>
  <c r="AC70" i="13" s="1"/>
  <c r="AB70" i="13" s="1"/>
  <c r="AA70" i="13" s="1"/>
  <c r="X70" i="13" s="1"/>
  <c r="W70" i="13" s="1"/>
  <c r="V70" i="13" s="1"/>
  <c r="U70" i="13" s="1"/>
  <c r="T70" i="13" s="1"/>
  <c r="Q70" i="13" s="1"/>
  <c r="P70" i="13" s="1"/>
  <c r="O70" i="13" s="1"/>
  <c r="N70" i="13" s="1"/>
  <c r="M70" i="13" s="1"/>
  <c r="H23" i="12"/>
  <c r="H21" i="12"/>
  <c r="H68" i="17" l="1"/>
  <c r="J23" i="12"/>
  <c r="K23" i="12"/>
  <c r="L1" i="12" l="1"/>
  <c r="A5" i="12"/>
  <c r="A6" i="12" s="1"/>
  <c r="A7" i="12" s="1"/>
  <c r="A8" i="12" l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K1" i="12"/>
  <c r="G21" i="12"/>
  <c r="A20" i="12" l="1"/>
  <c r="A19" i="12"/>
</calcChain>
</file>

<file path=xl/sharedStrings.xml><?xml version="1.0" encoding="utf-8"?>
<sst xmlns="http://schemas.openxmlformats.org/spreadsheetml/2006/main" count="903" uniqueCount="431">
  <si>
    <t>Sujet</t>
    <phoneticPr fontId="8" type="noConversion"/>
  </si>
  <si>
    <t>Pilote</t>
  </si>
  <si>
    <t>Ve</t>
  </si>
  <si>
    <t>Lu</t>
  </si>
  <si>
    <t>Me</t>
  </si>
  <si>
    <t>Sa</t>
  </si>
  <si>
    <t>Di</t>
  </si>
  <si>
    <t>Date inscription</t>
    <phoneticPr fontId="8" type="noConversion"/>
  </si>
  <si>
    <t>Je</t>
  </si>
  <si>
    <t>N°</t>
    <phoneticPr fontId="8" type="noConversion"/>
  </si>
  <si>
    <t>Gel des textes</t>
  </si>
  <si>
    <t>MàJ</t>
  </si>
  <si>
    <t>MàJ:</t>
    <phoneticPr fontId="8" type="noConversion"/>
  </si>
  <si>
    <t>Ma</t>
  </si>
  <si>
    <t>Doc</t>
  </si>
  <si>
    <t xml:space="preserve">Sc 2
</t>
  </si>
  <si>
    <t>MàJ</t>
    <phoneticPr fontId="16" type="noConversion"/>
  </si>
  <si>
    <t xml:space="preserve">Phase 2 </t>
    <phoneticPr fontId="16" type="noConversion"/>
  </si>
  <si>
    <t>Elaboration des articles</t>
    <phoneticPr fontId="16" type="noConversion"/>
  </si>
  <si>
    <t>Phase 3</t>
    <phoneticPr fontId="16" type="noConversion"/>
  </si>
  <si>
    <t>Mise au format PAO</t>
    <phoneticPr fontId="16" type="noConversion"/>
  </si>
  <si>
    <t>Phase 4</t>
    <phoneticPr fontId="16" type="noConversion"/>
  </si>
  <si>
    <t>Fabrication et diffusion</t>
    <phoneticPr fontId="16" type="noConversion"/>
  </si>
  <si>
    <t>IJA</t>
    <phoneticPr fontId="16" type="noConversion"/>
  </si>
  <si>
    <t>Congés</t>
    <phoneticPr fontId="16" type="noConversion"/>
  </si>
  <si>
    <t>Ma</t>
    <phoneticPr fontId="16" type="noConversion"/>
  </si>
  <si>
    <t>Me</t>
    <phoneticPr fontId="16" type="noConversion"/>
  </si>
  <si>
    <t>Je</t>
    <phoneticPr fontId="16" type="noConversion"/>
  </si>
  <si>
    <t>Ve</t>
    <phoneticPr fontId="16" type="noConversion"/>
  </si>
  <si>
    <t>Sa</t>
    <phoneticPr fontId="16" type="noConversion"/>
  </si>
  <si>
    <t>Di</t>
    <phoneticPr fontId="16" type="noConversion"/>
  </si>
  <si>
    <t>Lu</t>
    <phoneticPr fontId="16" type="noConversion"/>
  </si>
  <si>
    <t>Di</t>
    <phoneticPr fontId="16" type="noConversion"/>
  </si>
  <si>
    <t>Dossier</t>
  </si>
  <si>
    <t>Urgence</t>
  </si>
  <si>
    <t>MA</t>
  </si>
  <si>
    <t>Commentaires</t>
    <phoneticPr fontId="8" type="noConversion"/>
  </si>
  <si>
    <t>Auteur</t>
  </si>
  <si>
    <t>AVRIL</t>
  </si>
  <si>
    <t>OCTOBRE</t>
  </si>
  <si>
    <t>SEPTEMBRE</t>
  </si>
  <si>
    <t>Non</t>
  </si>
  <si>
    <t>Nbre de pages</t>
  </si>
  <si>
    <t>MARS</t>
  </si>
  <si>
    <t>Actions</t>
    <phoneticPr fontId="8" type="noConversion"/>
  </si>
  <si>
    <t>Délai</t>
    <phoneticPr fontId="8" type="noConversion"/>
  </si>
  <si>
    <t>Statuts</t>
  </si>
  <si>
    <t>n° TdMat</t>
    <phoneticPr fontId="8" type="noConversion"/>
  </si>
  <si>
    <t>n° art.</t>
    <phoneticPr fontId="8" type="noConversion"/>
  </si>
  <si>
    <t>Titre</t>
    <phoneticPr fontId="8" type="noConversion"/>
  </si>
  <si>
    <t>4éme de couverture</t>
  </si>
  <si>
    <t>Existence d'un texe (Colonne H)</t>
  </si>
  <si>
    <t>Pas de texte</t>
  </si>
  <si>
    <t>Doc existante</t>
  </si>
  <si>
    <t>Texte</t>
  </si>
  <si>
    <t>N° Article</t>
  </si>
  <si>
    <t>Article</t>
  </si>
  <si>
    <t>Auteur(s)</t>
  </si>
  <si>
    <t>Relecteurs(s)
Contributeurs</t>
  </si>
  <si>
    <t>Correspondant PAO</t>
  </si>
  <si>
    <t>Existence d'un texte disponible?</t>
  </si>
  <si>
    <t>Nom du fichier</t>
  </si>
  <si>
    <t>Date du fichier</t>
  </si>
  <si>
    <t>Rappel Titre</t>
  </si>
  <si>
    <t>Date d'envoi à la PAO</t>
  </si>
  <si>
    <t>Nombre de pages prévisionnelles</t>
  </si>
  <si>
    <t>Date reception PDFV0</t>
  </si>
  <si>
    <t xml:space="preserve">Date bon à tirer </t>
  </si>
  <si>
    <t>Nombre de pages PAO</t>
  </si>
  <si>
    <t>nb total pages</t>
  </si>
  <si>
    <t>nombre de feuillets</t>
    <phoneticPr fontId="5" type="noConversion"/>
  </si>
  <si>
    <t>(1 feuillet=16 pages)</t>
    <phoneticPr fontId="5" type="noConversion"/>
  </si>
  <si>
    <t>Nombre de pages hors couverture</t>
  </si>
  <si>
    <t>Pages</t>
  </si>
  <si>
    <t xml:space="preserve">P. Cornet </t>
  </si>
  <si>
    <t>Etat</t>
  </si>
  <si>
    <t>Observation</t>
  </si>
  <si>
    <t>JUILLET</t>
  </si>
  <si>
    <t>RH57</t>
  </si>
  <si>
    <t>FEVRIER</t>
  </si>
  <si>
    <t>JANVIER</t>
  </si>
  <si>
    <t>AOUT</t>
  </si>
  <si>
    <t>Couverture</t>
  </si>
  <si>
    <t>Sommaire</t>
  </si>
  <si>
    <t>Editorial</t>
  </si>
  <si>
    <t>JUIN</t>
  </si>
  <si>
    <t>Edito</t>
  </si>
  <si>
    <t>E Pasquier</t>
  </si>
  <si>
    <t xml:space="preserve">C Estève </t>
  </si>
  <si>
    <t xml:space="preserve">Succursale du Mont Riboudet </t>
  </si>
  <si>
    <t>Numéro spécial RRG</t>
  </si>
  <si>
    <t xml:space="preserve">Témoignage patronne de Suc </t>
  </si>
  <si>
    <t>ML Viallard</t>
  </si>
  <si>
    <t>NOVEMBRE</t>
  </si>
  <si>
    <t>DECEMBRE</t>
  </si>
  <si>
    <t>MAI</t>
  </si>
  <si>
    <t xml:space="preserve">Appeler les succursales pour savoir si documentation archives existantes </t>
  </si>
  <si>
    <t>Ph. Co / F. Co</t>
  </si>
  <si>
    <t xml:space="preserve">Appeler L Capéran pour sollicitation article </t>
  </si>
  <si>
    <t>Ph Co</t>
  </si>
  <si>
    <t>Rencontre ML Viallard pour témoignange</t>
  </si>
  <si>
    <t>F Co</t>
  </si>
  <si>
    <t xml:space="preserve">Contacter D Pouillart / Didier Saint Jalmes </t>
  </si>
  <si>
    <t xml:space="preserve">Gérard </t>
  </si>
  <si>
    <t xml:space="preserve">Téléphone </t>
  </si>
  <si>
    <t>Mail</t>
  </si>
  <si>
    <t>gerard.roulet@gmail.com</t>
  </si>
  <si>
    <t>Ressources Humaines</t>
  </si>
  <si>
    <t>Loic</t>
  </si>
  <si>
    <t>lcaperan@gmail.com</t>
  </si>
  <si>
    <t>Commerce</t>
  </si>
  <si>
    <t>didier.saintjalmes@wanadoo.fr</t>
  </si>
  <si>
    <t>0607552185</t>
  </si>
  <si>
    <t>0607471915</t>
  </si>
  <si>
    <t>0607811409</t>
  </si>
  <si>
    <t>Informatique</t>
  </si>
  <si>
    <t>Didier</t>
  </si>
  <si>
    <t>d.pouillart@sfr.fr</t>
  </si>
  <si>
    <t>0608693898</t>
  </si>
  <si>
    <t>PhC</t>
  </si>
  <si>
    <t>FC</t>
  </si>
  <si>
    <t>Marie-Laure</t>
  </si>
  <si>
    <t>OK</t>
  </si>
  <si>
    <t xml:space="preserve">Daniel </t>
  </si>
  <si>
    <t>06 88 81 07 83</t>
  </si>
  <si>
    <t>Témoignage</t>
  </si>
  <si>
    <t xml:space="preserve">Témoignage </t>
  </si>
  <si>
    <t>kevin.hick@orange.fr</t>
  </si>
  <si>
    <t>L'informatique Succursales</t>
  </si>
  <si>
    <t>Didier Saint-Jalmes 
Didier Pouillart</t>
  </si>
  <si>
    <t>F Cordier</t>
  </si>
  <si>
    <t xml:space="preserve">fait </t>
  </si>
  <si>
    <t>Interview faite - Rédaction faite - En attente relecture auteur</t>
  </si>
  <si>
    <t>Contacter pour témoignage Daniel Hick (mécanicien à Epinal et MPR Strasbourg)</t>
  </si>
  <si>
    <t xml:space="preserve">Mail envoyé avec texte et questions </t>
  </si>
  <si>
    <t>Prénom</t>
  </si>
  <si>
    <t>Nom</t>
  </si>
  <si>
    <t>D Hick</t>
  </si>
  <si>
    <t>Richard</t>
  </si>
  <si>
    <t>PIEL</t>
  </si>
  <si>
    <t>06 12 92 75 21</t>
  </si>
  <si>
    <t>Dominique</t>
  </si>
  <si>
    <t>CHAGNARD</t>
  </si>
  <si>
    <t>06 07 91 54 54</t>
  </si>
  <si>
    <t>Marie-Christine</t>
  </si>
  <si>
    <t>CAUBET</t>
  </si>
  <si>
    <t>06 07 43 05 72</t>
  </si>
  <si>
    <t>Succursale Pantin</t>
  </si>
  <si>
    <t>mail envoyé</t>
  </si>
  <si>
    <t>Succursale Vincennes</t>
  </si>
  <si>
    <t>mail fait ; retour sept</t>
  </si>
  <si>
    <t xml:space="preserve">Texte rédigé et relu </t>
  </si>
  <si>
    <t>Témoignage Daniel Hick</t>
  </si>
  <si>
    <t>Oui</t>
  </si>
  <si>
    <t>Témoignage terrain : Mécanicien et Magasin Pièces en Succursales</t>
  </si>
  <si>
    <t xml:space="preserve">Réunion visio le 11/7 ; texte mis à jour avec illustrations ; relecture et modificatiions à faire ; en attente relecture D Chagnard et Sylvie Valentin.  Relecture finale à faire avec DSJ </t>
  </si>
  <si>
    <t xml:space="preserve">Ok pour participer ; va écrire un article à partir du 24 juillet ; article écrit </t>
  </si>
  <si>
    <t>2024-07-02 Texte ML Viallard BL2</t>
  </si>
  <si>
    <t>Texte déjà paru - reprise</t>
  </si>
  <si>
    <t>Réunion de travail planning et plan d'actions à finaliser</t>
  </si>
  <si>
    <t>PH Co, F Co et BL</t>
  </si>
  <si>
    <t>Réponse : reprise contact début septembre</t>
  </si>
  <si>
    <t xml:space="preserve">LE MAITRE </t>
  </si>
  <si>
    <t xml:space="preserve">Laurent </t>
  </si>
  <si>
    <t>Histoire Suc 2</t>
  </si>
  <si>
    <t>La gestion des succursales</t>
  </si>
  <si>
    <t>D Perray …</t>
  </si>
  <si>
    <t>Ph C</t>
  </si>
  <si>
    <t>Jean</t>
  </si>
  <si>
    <t>BRAL</t>
  </si>
  <si>
    <t xml:space="preserve">L'immobilier des succursales </t>
  </si>
  <si>
    <t>Ph Cornet</t>
  </si>
  <si>
    <t>Histoire Suc n</t>
  </si>
  <si>
    <t>JP Renaux</t>
  </si>
  <si>
    <t xml:space="preserve">Angel Souto </t>
  </si>
  <si>
    <t>au Portugal</t>
  </si>
  <si>
    <t xml:space="preserve">En Espagne </t>
  </si>
  <si>
    <t>Alain Margaritopol</t>
  </si>
  <si>
    <t>D Pouillart,M Planche, …
Jean Bral</t>
  </si>
  <si>
    <t>Spécificités des sucucrsales / réseau de concessionnaires</t>
  </si>
  <si>
    <t>Histoires de succursales</t>
  </si>
  <si>
    <t xml:space="preserve">Témoignages </t>
  </si>
  <si>
    <t xml:space="preserve">Alain Dellac ? </t>
  </si>
  <si>
    <t>Témoignages potentiels</t>
  </si>
  <si>
    <t xml:space="preserve">Coordonnées Contacts </t>
  </si>
  <si>
    <t>Premier contact</t>
  </si>
  <si>
    <t>Rubrique potentielle</t>
  </si>
  <si>
    <t xml:space="preserve">OK ? </t>
  </si>
  <si>
    <t>contributeur</t>
  </si>
  <si>
    <t>*</t>
  </si>
  <si>
    <t>Envoi revue et flyer</t>
  </si>
  <si>
    <t xml:space="preserve">Témoignage suc Mantes La Jolie ? </t>
  </si>
  <si>
    <t>06 87 74 85 32</t>
  </si>
  <si>
    <t xml:space="preserve">Formation ? </t>
  </si>
  <si>
    <t>recommandé par ML Viaillard et F Lavergne</t>
  </si>
  <si>
    <t>Note</t>
  </si>
  <si>
    <t>Bernard</t>
  </si>
  <si>
    <t>BERRY</t>
  </si>
  <si>
    <t>06 26 08 62 99</t>
  </si>
  <si>
    <t>CHATRIEUX</t>
  </si>
  <si>
    <t>Patrick</t>
  </si>
  <si>
    <t>FAURE</t>
  </si>
  <si>
    <t>Thierry</t>
  </si>
  <si>
    <t>SYBORD</t>
  </si>
  <si>
    <t>CAPERAN</t>
  </si>
  <si>
    <t>CAVE</t>
  </si>
  <si>
    <t>Daniel</t>
  </si>
  <si>
    <t>DELBECQUE</t>
  </si>
  <si>
    <t>HICK</t>
  </si>
  <si>
    <t>Brigitte</t>
  </si>
  <si>
    <t xml:space="preserve">Montreuil ? </t>
  </si>
  <si>
    <t>VIALLARD</t>
  </si>
  <si>
    <t>ROULET</t>
  </si>
  <si>
    <t>SAINT-JALMES</t>
  </si>
  <si>
    <t>POUILLART</t>
  </si>
  <si>
    <t>SOULAT</t>
  </si>
  <si>
    <t>Philippe</t>
  </si>
  <si>
    <t>Angel</t>
  </si>
  <si>
    <t>SOUTO</t>
  </si>
  <si>
    <t>Portugal / Allemagne</t>
  </si>
  <si>
    <t>LECLUSE</t>
  </si>
  <si>
    <t>Isabelle</t>
  </si>
  <si>
    <t>Gilles</t>
  </si>
  <si>
    <t>MESSIER</t>
  </si>
  <si>
    <t>LAURENT</t>
  </si>
  <si>
    <t>Jean-Pierre</t>
  </si>
  <si>
    <t>BUROS</t>
  </si>
  <si>
    <t>BRAEMS</t>
  </si>
  <si>
    <t>Régis</t>
  </si>
  <si>
    <t>PICOT</t>
  </si>
  <si>
    <t>Cannes- Toulouse</t>
  </si>
  <si>
    <t>Louis</t>
  </si>
  <si>
    <t>SCHWEITZER</t>
  </si>
  <si>
    <t>Conclusion ?</t>
  </si>
  <si>
    <t>Sophie</t>
  </si>
  <si>
    <t>SEISS</t>
  </si>
  <si>
    <t>Danielle</t>
  </si>
  <si>
    <t>PERRAY</t>
  </si>
  <si>
    <t xml:space="preserve">Gestion ? </t>
  </si>
  <si>
    <t>Alain</t>
  </si>
  <si>
    <t>SOUCHET</t>
  </si>
  <si>
    <t>BOURASSIN</t>
  </si>
  <si>
    <t>Valérie</t>
  </si>
  <si>
    <t xml:space="preserve">RH </t>
  </si>
  <si>
    <t>Jean-Paul</t>
  </si>
  <si>
    <t>RENAUX</t>
  </si>
  <si>
    <t>DELLAC</t>
  </si>
  <si>
    <t>Jacques</t>
  </si>
  <si>
    <t>LEMONNIER</t>
  </si>
  <si>
    <t>OSMANDJAN</t>
  </si>
  <si>
    <t>Jean-Jacques</t>
  </si>
  <si>
    <t>Catherine</t>
  </si>
  <si>
    <t>HAUVESPRE</t>
  </si>
  <si>
    <t>rédacteur</t>
  </si>
  <si>
    <t>terminé</t>
  </si>
  <si>
    <t>texte quasi validé</t>
  </si>
  <si>
    <t>Réunions  de suivi avec Eric Pasquier et Silvana à planifier</t>
  </si>
  <si>
    <t>en cours</t>
  </si>
  <si>
    <t>Demander Recherche dans archives RH ce qu'on a sur les Suc</t>
  </si>
  <si>
    <t>BL</t>
  </si>
  <si>
    <t>Mise à jour planning général revue</t>
  </si>
  <si>
    <t>Archives</t>
  </si>
  <si>
    <t>Planning revue</t>
  </si>
  <si>
    <t>philippe.buros@renault.com</t>
  </si>
  <si>
    <t>06 46 48 47 13</t>
  </si>
  <si>
    <t>jean.bral@wanadoo.fr</t>
  </si>
  <si>
    <t>06 07 38 14 61</t>
  </si>
  <si>
    <t>06 33 98 71 72</t>
  </si>
  <si>
    <t>d.danielcave@gmail.com</t>
  </si>
  <si>
    <t>06 08 30 96 00</t>
  </si>
  <si>
    <t>esses76@gmail.com</t>
  </si>
  <si>
    <t>06 80 05 63 04</t>
  </si>
  <si>
    <t>danielle.perray@gmail.com</t>
  </si>
  <si>
    <t>l.lemaitre@yahoo.fr</t>
  </si>
  <si>
    <t>06 30 37 61 64</t>
  </si>
  <si>
    <t>06 37 75 97 70</t>
  </si>
  <si>
    <t>lemonnier.guerrus1@wanadoo.fr</t>
  </si>
  <si>
    <t>g.messier@autobernard.com</t>
  </si>
  <si>
    <t>06 77 02 35 89</t>
  </si>
  <si>
    <t>jplmad@hotmail.com</t>
  </si>
  <si>
    <t>00 34 916 23 649</t>
  </si>
  <si>
    <t>regism.picot@laposte.net</t>
  </si>
  <si>
    <t>06 78 89 35 53</t>
  </si>
  <si>
    <t>sophie.seiss@free.fr</t>
  </si>
  <si>
    <t>06 07 56 46 38</t>
  </si>
  <si>
    <t>déjà contacté</t>
  </si>
  <si>
    <t>souchetalain92@gmail.com</t>
  </si>
  <si>
    <t>06 70 07 44 21</t>
  </si>
  <si>
    <t>tsybord@yahoo.fr</t>
  </si>
  <si>
    <t>06 16 36 24 34</t>
  </si>
  <si>
    <t>Dernière page</t>
  </si>
  <si>
    <t>M</t>
  </si>
  <si>
    <t>je</t>
  </si>
  <si>
    <t xml:space="preserve">Jean-Marie </t>
  </si>
  <si>
    <t>COLIN</t>
  </si>
  <si>
    <t>Relations sociales avant 2012 à RRG</t>
  </si>
  <si>
    <t>Contact via Philippe Lorthioir</t>
  </si>
  <si>
    <t>Sandrine</t>
  </si>
  <si>
    <t>MISRAI</t>
  </si>
  <si>
    <t>Relations sociales RRG depuis 2012</t>
  </si>
  <si>
    <t>Contact via P Lorthioir</t>
  </si>
  <si>
    <t xml:space="preserve">F Cordier
T Moreau
P Lorthioir </t>
  </si>
  <si>
    <r>
      <t>Texte revu en aout 24 par différents contributeurs.</t>
    </r>
    <r>
      <rPr>
        <b/>
        <sz val="10"/>
        <color rgb="FF00B050"/>
        <rFont val="Verdana"/>
        <family val="2"/>
      </rPr>
      <t>Texte figé</t>
    </r>
    <r>
      <rPr>
        <sz val="10"/>
        <color rgb="FF00B050"/>
        <rFont val="Verdana"/>
        <family val="2"/>
      </rPr>
      <t>.</t>
    </r>
  </si>
  <si>
    <t xml:space="preserve"> 20240918 Informatique Succursale Vdef</t>
  </si>
  <si>
    <t>APV</t>
  </si>
  <si>
    <t>L Capéran</t>
  </si>
  <si>
    <t>Christian</t>
  </si>
  <si>
    <t>PARFAIT</t>
  </si>
  <si>
    <t>06 18 74 65 36</t>
  </si>
  <si>
    <t>christian.parfait@hotmail.fr</t>
  </si>
  <si>
    <t>APV ….</t>
  </si>
  <si>
    <t>Rencontre prévue le 2/10/24</t>
  </si>
  <si>
    <t>FC/PL</t>
  </si>
  <si>
    <t>OK - lui en ai parlé aux JEDP ; lui envoyer un mail</t>
  </si>
  <si>
    <t>en attente validation texte</t>
  </si>
  <si>
    <t>VALLAT</t>
  </si>
  <si>
    <t>?</t>
  </si>
  <si>
    <t>suggéré par Régis Picot</t>
  </si>
  <si>
    <r>
      <t xml:space="preserve">Rencontré au GARAC ; RRG APV, Formation, Taxe professionnelle, Argenteuil puis Nimes, puis Cergy ... 
</t>
    </r>
    <r>
      <rPr>
        <b/>
        <sz val="8"/>
        <rFont val="Verdana"/>
        <family val="2"/>
      </rPr>
      <t>Msg téléphonique laissé le 26/9</t>
    </r>
  </si>
  <si>
    <t>ESTEVE</t>
  </si>
  <si>
    <t>06 75 29 16 16</t>
  </si>
  <si>
    <t>archista@wanadoo.fr</t>
  </si>
  <si>
    <t>De la Dir des Suc à RFA …</t>
  </si>
  <si>
    <t xml:space="preserve">Texte </t>
  </si>
  <si>
    <t>F. Cordier</t>
  </si>
  <si>
    <t xml:space="preserve">Belgique , ? </t>
  </si>
  <si>
    <t>09/10/24 à 9H30</t>
  </si>
  <si>
    <t>RRG APV, Formation à Argenteuil  puis Nimes avant MPR de Cergy
Rdv téléphonique le 7 octobre</t>
  </si>
  <si>
    <t xml:space="preserve">E Henry ? 
Armand de Senneville ? </t>
  </si>
  <si>
    <t xml:space="preserve">La gestion des Ressources Humaines  (relations sociales / terrain expérience- bassin de formation, …) </t>
  </si>
  <si>
    <t>F Lavergne / C Parfait</t>
  </si>
  <si>
    <t>Les succursales hors France de RRG</t>
  </si>
  <si>
    <t xml:space="preserve">Exemples de succursales à l'étranger hors succursales </t>
  </si>
  <si>
    <t>C Parfait</t>
  </si>
  <si>
    <t>L Le Maitre / C Garnon</t>
  </si>
  <si>
    <t>Histoire Suc 1 : Tours</t>
  </si>
  <si>
    <t>06 71 72 36 21</t>
  </si>
  <si>
    <t xml:space="preserve">Renault assistance Paris </t>
  </si>
  <si>
    <t>BOUCHER PILLON</t>
  </si>
  <si>
    <t>Robert</t>
  </si>
  <si>
    <t>Renault Assistance</t>
  </si>
  <si>
    <t>06 15 83 67 85</t>
  </si>
  <si>
    <t>WALSCHOTS</t>
  </si>
  <si>
    <t>GARNON</t>
  </si>
  <si>
    <t>Claude</t>
  </si>
  <si>
    <t>Quelques définitions : "Les garages"</t>
  </si>
  <si>
    <t>Françoise</t>
  </si>
  <si>
    <t>LAVERGNE</t>
  </si>
  <si>
    <t>francoise.lavergne@icloud.com</t>
  </si>
  <si>
    <t>concession / Agent / Succursale / Filiale de succursale/succursale de fililale (Turquie, Argentine, Alégérie)</t>
  </si>
  <si>
    <t xml:space="preserve">Rôle des succursales dans la stratégie de distribution </t>
  </si>
  <si>
    <t>Laurent Le Maitre ?</t>
  </si>
  <si>
    <t>mail demande de rdv envoyé</t>
  </si>
  <si>
    <t xml:space="preserve">Mes années succursales </t>
  </si>
  <si>
    <t>Bernard BERRY</t>
  </si>
  <si>
    <t>bernard.berry@sfr.fr</t>
  </si>
  <si>
    <r>
      <t>19 Avenue du </t>
    </r>
    <r>
      <rPr>
        <sz val="10"/>
        <color rgb="FF00008B"/>
        <rFont val="Arial"/>
        <family val="2"/>
      </rPr>
      <t>Mar</t>
    </r>
    <r>
      <rPr>
        <sz val="10"/>
        <color rgb="FF000000"/>
        <rFont val="Arial"/>
        <family val="2"/>
      </rPr>
      <t>échal Joffre  -  95250 BEAUCHAMP</t>
    </r>
  </si>
  <si>
    <t>oui</t>
  </si>
  <si>
    <t>Témoignage Bernard Berry
20241016 Mes années en succursale Vdef</t>
  </si>
  <si>
    <t>Maj 16/10</t>
  </si>
  <si>
    <t xml:space="preserve">La Direction des Succursales </t>
  </si>
  <si>
    <t>TEXTE C ESTEVE
20241016- La direction des succursales Vdef</t>
  </si>
  <si>
    <t>Texte à venir</t>
  </si>
  <si>
    <t>Les succursales,un laboratoire commercial pour le groupe Renault</t>
  </si>
  <si>
    <t>Jean-Philippe Pons</t>
  </si>
  <si>
    <t xml:space="preserve">Conclusion </t>
  </si>
  <si>
    <t>Thierry Sybord</t>
  </si>
  <si>
    <t>Vendeur, Chef de Ventes, Directeur de Succursale, …</t>
  </si>
  <si>
    <t>C Parfait / E Henry ?</t>
  </si>
  <si>
    <t>Texte pour fin année 2024</t>
  </si>
  <si>
    <t>James</t>
  </si>
  <si>
    <t>CHIFFRE</t>
  </si>
  <si>
    <t>06 08 56 05 82</t>
  </si>
  <si>
    <t>chiffre.james@numericable.fr</t>
  </si>
  <si>
    <t>BOUTIN</t>
  </si>
  <si>
    <t>Christine</t>
  </si>
  <si>
    <t xml:space="preserve">indiqué par P Cornet </t>
  </si>
  <si>
    <t>mail le 22/10</t>
  </si>
  <si>
    <t>recommandé par T Sybord ; mail le 22/10</t>
  </si>
  <si>
    <r>
      <t xml:space="preserve">G Roullet ? 
</t>
    </r>
    <r>
      <rPr>
        <b/>
        <strike/>
        <sz val="10"/>
        <rFont val="Verdana"/>
        <family val="2"/>
      </rPr>
      <t>X : Avocat : juriste</t>
    </r>
    <r>
      <rPr>
        <b/>
        <sz val="10"/>
        <rFont val="Verdana"/>
        <family val="2"/>
      </rPr>
      <t xml:space="preserve">
Relations sociales : COLIN / MISRAI
Douziech ? Carrer ? 
</t>
    </r>
    <r>
      <rPr>
        <b/>
        <strike/>
        <sz val="10"/>
        <rFont val="Verdana"/>
        <family val="2"/>
      </rPr>
      <t xml:space="preserve">J Chiffre ? </t>
    </r>
  </si>
  <si>
    <t xml:space="preserve">Cave, Blain, de Kertanguy, ? </t>
  </si>
  <si>
    <t>MC Caubet</t>
  </si>
  <si>
    <t>RFA : première patronne de France</t>
  </si>
  <si>
    <t>Interview à faire début décembre.</t>
  </si>
  <si>
    <r>
      <t xml:space="preserve">Texte existant - sera revu pour fin sept 24 par l'auteur.
Relance faite le 26/9 par mail ; texte d'ici fin octobre ; </t>
    </r>
    <r>
      <rPr>
        <b/>
        <sz val="10"/>
        <color rgb="FFFF0000"/>
        <rFont val="Verdana"/>
        <family val="2"/>
      </rPr>
      <t>OK</t>
    </r>
  </si>
  <si>
    <r>
      <t xml:space="preserve"> - régulateur de volumes avec la DVS
 - maillage territorial et couverture marché
 - réseau d'excellence Qualité/Méthodes / Equipements/Formation  ainsi que celui de la novation, de la créativité nouveaux Produits-nouveaux Services, nouvelles techniques de Vente ! 
</t>
    </r>
    <r>
      <rPr>
        <b/>
        <sz val="14"/>
        <color rgb="FFFF0000"/>
        <rFont val="Times New Roman"/>
        <family val="1"/>
      </rPr>
      <t>Texte prévu pour fin novembre</t>
    </r>
  </si>
  <si>
    <r>
      <t>OK,</t>
    </r>
    <r>
      <rPr>
        <b/>
        <sz val="10"/>
        <color rgb="FFFF0000"/>
        <rFont val="Verdana"/>
        <family val="2"/>
      </rPr>
      <t xml:space="preserve"> texte à venir en décembre</t>
    </r>
  </si>
  <si>
    <r>
      <t xml:space="preserve">OK pour contribution ; Vendeur à République, Chef de Ventes à Paris Rive Gauche, Directeur Suc à Macon 
</t>
    </r>
    <r>
      <rPr>
        <b/>
        <sz val="10"/>
        <color rgb="FFFF0000"/>
        <rFont val="Verdana"/>
        <family val="2"/>
      </rPr>
      <t>Texte prévu pour Noel</t>
    </r>
  </si>
  <si>
    <t>JJ Osmandjan</t>
  </si>
  <si>
    <t>Isabelle Lecluse</t>
  </si>
  <si>
    <t>Gilles Messier</t>
  </si>
  <si>
    <r>
      <t xml:space="preserve">J Lemonnier (APV)
Didier Lucien / </t>
    </r>
    <r>
      <rPr>
        <b/>
        <strike/>
        <sz val="10"/>
        <rFont val="Verdana"/>
        <family val="2"/>
      </rPr>
      <t>D Cave (Mantes la Jolie</t>
    </r>
    <r>
      <rPr>
        <b/>
        <sz val="10"/>
        <rFont val="Verdana"/>
        <family val="2"/>
      </rPr>
      <t xml:space="preserve">)
Régis Picot (Cannes, Toulouse) ?
</t>
    </r>
    <r>
      <rPr>
        <b/>
        <sz val="10"/>
        <rFont val="Verdana"/>
        <family val="2"/>
      </rPr>
      <t xml:space="preserve">Thierry Braems
Philippe Buros
</t>
    </r>
    <r>
      <rPr>
        <b/>
        <strike/>
        <sz val="10"/>
        <rFont val="Verdana"/>
        <family val="2"/>
      </rPr>
      <t>Jean-Pierre Laurent</t>
    </r>
    <r>
      <rPr>
        <b/>
        <sz val="10"/>
        <rFont val="Verdana"/>
        <family val="2"/>
      </rPr>
      <t xml:space="preserve">
Brigitte Walschots (Montreuil) / Pierre C ou Caroff ? 
Philippe Soulat
</t>
    </r>
    <r>
      <rPr>
        <b/>
        <sz val="10"/>
        <rFont val="Verdana"/>
        <family val="2"/>
      </rPr>
      <t>C Hauvespre
Delbecque ? 
...</t>
    </r>
  </si>
  <si>
    <t>Une carrossière</t>
  </si>
  <si>
    <t>Témoignage proposé par E Pasquier le 5/11</t>
  </si>
  <si>
    <t>L. Schweitzer</t>
  </si>
  <si>
    <t xml:space="preserve">F Cambolive </t>
  </si>
  <si>
    <t>Luca de Méo</t>
  </si>
  <si>
    <r>
      <t>OK de principe pour contribution - demande faite lors des JEDP -</t>
    </r>
    <r>
      <rPr>
        <b/>
        <sz val="10"/>
        <color rgb="FFFF0000"/>
        <rFont val="Verdana"/>
        <family val="2"/>
      </rPr>
      <t xml:space="preserve"> Lui envoyer un mail (FC)</t>
    </r>
    <r>
      <rPr>
        <b/>
        <sz val="10"/>
        <rFont val="Verdana"/>
        <family val="2"/>
      </rPr>
      <t xml:space="preserve">
</t>
    </r>
    <r>
      <rPr>
        <i/>
        <sz val="10"/>
        <rFont val="Verdana"/>
        <family val="2"/>
      </rPr>
      <t xml:space="preserve">Texte à placer dans le chpître Création de RFA (entre texte C Estève et MC Caubet ? ) </t>
    </r>
  </si>
  <si>
    <t xml:space="preserve">Texte à placer dans chapitre Succursales hors France ? </t>
  </si>
  <si>
    <t>Suggestion de P Buros le 4/11.</t>
  </si>
  <si>
    <t>isabelle.lecluse@renault.com</t>
  </si>
  <si>
    <t xml:space="preserve">Qualité ? </t>
  </si>
  <si>
    <r>
      <t xml:space="preserve">mi novembre, mi- février, mi-avril
</t>
    </r>
    <r>
      <rPr>
        <b/>
        <sz val="10"/>
        <rFont val="Verdana"/>
        <family val="2"/>
      </rPr>
      <t xml:space="preserve">première réunion : Titre revue, couverture, format, …
</t>
    </r>
    <r>
      <rPr>
        <b/>
        <sz val="10"/>
        <color rgb="FFFF0000"/>
        <rFont val="Verdana"/>
        <family val="2"/>
      </rPr>
      <t>Réunion le 11/12 à 9 heures</t>
    </r>
  </si>
  <si>
    <t xml:space="preserve">Rechercher B Walschots auprès D Perray </t>
  </si>
  <si>
    <t>Distribution territoriale quasi féodale</t>
  </si>
  <si>
    <t>T. Moreau</t>
  </si>
  <si>
    <t>Proposition de rédaction Thierry Moreau</t>
  </si>
  <si>
    <t>Réglementation distribution sélective et exclusive</t>
  </si>
  <si>
    <t>H. Portron</t>
  </si>
  <si>
    <r>
      <t xml:space="preserve">Difficultés à trouver coordonnées JP Pons
</t>
    </r>
    <r>
      <rPr>
        <b/>
        <sz val="10"/>
        <rFont val="Verdana"/>
        <family val="2"/>
      </rPr>
      <t xml:space="preserve">Ouverture Centre Baccarat (boulevard Raspail  ? Show room écrin ?)
</t>
    </r>
    <r>
      <rPr>
        <b/>
        <sz val="10"/>
        <color rgb="FFFF0000"/>
        <rFont val="Verdana"/>
        <family val="2"/>
      </rPr>
      <t xml:space="preserve">
</t>
    </r>
  </si>
  <si>
    <t>Histoire générale des succursales</t>
  </si>
  <si>
    <t>La route de la Seine, d'une Direction à la filialisation
Texte fin novembre</t>
  </si>
  <si>
    <r>
      <t xml:space="preserve">et suc Casablanca (Ph Cornet)
</t>
    </r>
    <r>
      <rPr>
        <b/>
        <sz val="10"/>
        <rFont val="Verdana"/>
        <family val="2"/>
      </rPr>
      <t>Information Jean Bral : José-Luis Lopez a été en Espagne</t>
    </r>
  </si>
  <si>
    <t xml:space="preserve">Centre Baccara ? </t>
  </si>
  <si>
    <t>renault histoirerrg innovation Vdef</t>
  </si>
  <si>
    <r>
      <t xml:space="preserve">Nombreux exemples APV 
</t>
    </r>
    <r>
      <rPr>
        <b/>
        <sz val="10"/>
        <rFont val="Verdana"/>
        <family val="2"/>
      </rPr>
      <t xml:space="preserve">Texte quasi finalisé
</t>
    </r>
    <r>
      <rPr>
        <b/>
        <sz val="10"/>
        <color theme="1"/>
        <rFont val="Verdana"/>
        <family val="2"/>
      </rPr>
      <t>Lignes conclusions ajoutées</t>
    </r>
    <r>
      <rPr>
        <b/>
        <sz val="10"/>
        <color rgb="FFFF0000"/>
        <rFont val="Verdana"/>
        <family val="2"/>
      </rPr>
      <t xml:space="preserve"> 
Relecture finale CP/FC à faire (photos à dissocier ?)</t>
    </r>
  </si>
  <si>
    <t>NON</t>
  </si>
  <si>
    <t>claude.garnon@club-internet.fr</t>
  </si>
  <si>
    <t>mail envoyé le 16/11</t>
  </si>
  <si>
    <t>Interview à faire début décembre</t>
  </si>
  <si>
    <t>Texte pour Noel</t>
  </si>
  <si>
    <r>
      <rPr>
        <i/>
        <sz val="10"/>
        <rFont val="Verdana"/>
        <family val="2"/>
      </rPr>
      <t>Suggestion  Jean Bral</t>
    </r>
    <r>
      <rPr>
        <i/>
        <strike/>
        <sz val="10"/>
        <rFont val="Verdana"/>
        <family val="2"/>
      </rPr>
      <t>. Faut-il  un article ?</t>
    </r>
  </si>
  <si>
    <r>
      <t>Maroc / Algérie / Turquie  :</t>
    </r>
    <r>
      <rPr>
        <b/>
        <sz val="10"/>
        <rFont val="Verdana"/>
        <family val="2"/>
      </rPr>
      <t xml:space="preserve"> texte intégré dans texte Les succursales, un laboratoire commercial pour le groupe</t>
    </r>
    <r>
      <rPr>
        <sz val="10"/>
        <rFont val="Verdana"/>
      </rPr>
      <t xml:space="preserve">
</t>
    </r>
  </si>
  <si>
    <r>
      <t xml:space="preserve">Valérie Bourassin ? Marc Pierre ? Gérard Roullet ?
</t>
    </r>
    <r>
      <rPr>
        <b/>
        <sz val="10"/>
        <color rgb="FFFF0000"/>
        <rFont val="Verdana"/>
        <family val="2"/>
      </rPr>
      <t>Contacter LEVY (coordonnées via P Buros)</t>
    </r>
    <r>
      <rPr>
        <sz val="10"/>
        <rFont val="Verdana"/>
      </rPr>
      <t xml:space="preserve">  </t>
    </r>
    <r>
      <rPr>
        <sz val="10"/>
        <color rgb="FFFF0000"/>
        <rFont val="Verdana"/>
        <family val="2"/>
      </rPr>
      <t>mail du 16/11</t>
    </r>
    <r>
      <rPr>
        <sz val="10"/>
        <rFont val="Verdana"/>
      </rPr>
      <t xml:space="preserve">
+ essai contact R Darricarrère via mairie le 16/11</t>
    </r>
  </si>
  <si>
    <r>
      <rPr>
        <sz val="10"/>
        <rFont val="Verdana"/>
      </rPr>
      <t>Envoyé en relecture à F Lavergne - ML Viallard</t>
    </r>
    <r>
      <rPr>
        <b/>
        <sz val="10"/>
        <rFont val="Verdana"/>
        <family val="2"/>
      </rPr>
      <t xml:space="preserve">
</t>
    </r>
    <r>
      <rPr>
        <b/>
        <sz val="10"/>
        <color rgb="FFFF0000"/>
        <rFont val="Verdana"/>
        <family val="2"/>
      </rPr>
      <t>Pour le moment MLV ne souhaite pas que l'article soit publié</t>
    </r>
  </si>
  <si>
    <r>
      <rPr>
        <b/>
        <sz val="10"/>
        <rFont val="Verdana"/>
        <family val="2"/>
      </rPr>
      <t>Sollicité le 4/11, pourquoi pas ;</t>
    </r>
    <r>
      <rPr>
        <b/>
        <sz val="10"/>
        <color rgb="FFFF0000"/>
        <rFont val="Verdana"/>
        <family val="2"/>
      </rPr>
      <t xml:space="preserve"> mail envoyé le 16/11  (FC) </t>
    </r>
  </si>
  <si>
    <r>
      <rPr>
        <b/>
        <sz val="10"/>
        <rFont val="Verdana"/>
        <family val="2"/>
      </rPr>
      <t xml:space="preserve">Sollicitée le 4/11 par TM, OK ; la contacter ;
</t>
    </r>
    <r>
      <rPr>
        <b/>
        <sz val="10"/>
        <color rgb="FFFF0000"/>
        <rFont val="Verdana"/>
        <family val="2"/>
      </rPr>
      <t xml:space="preserve">Mail envoyé le 16/11 par FC
</t>
    </r>
  </si>
  <si>
    <r>
      <rPr>
        <b/>
        <sz val="10"/>
        <rFont val="Verdana"/>
        <family val="2"/>
      </rPr>
      <t>Sollicité le 5/11 ; OK</t>
    </r>
    <r>
      <rPr>
        <b/>
        <sz val="10"/>
        <color rgb="FFFF0000"/>
        <rFont val="Verdana"/>
        <family val="2"/>
      </rPr>
      <t>;  mail envoyé le 16/11</t>
    </r>
  </si>
  <si>
    <t xml:space="preserve">Chef d'atelier et et chef d'unité en succursale 
Paroles croisées </t>
  </si>
  <si>
    <t>R</t>
  </si>
  <si>
    <r>
      <rPr>
        <b/>
        <sz val="10"/>
        <color theme="1"/>
        <rFont val="Verdana"/>
        <family val="2"/>
      </rPr>
      <t>Rencontre faite le 14/11</t>
    </r>
    <r>
      <rPr>
        <b/>
        <sz val="10"/>
        <color rgb="FFFF0000"/>
        <rFont val="Verdana"/>
        <family val="2"/>
      </rPr>
      <t xml:space="preserve">
</t>
    </r>
    <r>
      <rPr>
        <b/>
        <sz val="10"/>
        <rFont val="Verdana"/>
        <family val="2"/>
      </rPr>
      <t xml:space="preserve">Texte proposé pour relecture à CP et Ph Co le 16/11
</t>
    </r>
    <r>
      <rPr>
        <b/>
        <sz val="10"/>
        <color rgb="FFFF0000"/>
        <rFont val="Verdana"/>
        <family val="2"/>
      </rPr>
      <t>Photo à finalise</t>
    </r>
    <r>
      <rPr>
        <b/>
        <sz val="10"/>
        <rFont val="Verdana"/>
        <family val="2"/>
      </rPr>
      <t>r</t>
    </r>
    <r>
      <rPr>
        <b/>
        <sz val="10"/>
        <color rgb="FFFF0000"/>
        <rFont val="Verdana"/>
        <family val="2"/>
      </rPr>
      <t xml:space="preserve">
</t>
    </r>
    <r>
      <rPr>
        <b/>
        <sz val="10"/>
        <rFont val="Verdana"/>
        <family val="2"/>
      </rPr>
      <t>Texte relu et révisé par Claude Garnon et CL Le Maitre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</si>
</sst>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d\-mmm\-yy"/>
    <numFmt numFmtId="166" formatCode="dd/mm/yy;@"/>
    <numFmt numFmtId="167" formatCode="d\-mmm"/>
  </numFmts>
  <fonts count="37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10"/>
      <color indexed="10"/>
      <name val="Verdana"/>
      <family val="2"/>
    </font>
    <font>
      <b/>
      <sz val="10"/>
      <color indexed="9"/>
      <name val="Verdana"/>
      <family val="2"/>
    </font>
    <font>
      <b/>
      <sz val="14"/>
      <name val="Verdana"/>
      <family val="2"/>
    </font>
    <font>
      <sz val="11"/>
      <color indexed="9"/>
      <name val="Calibri"/>
      <family val="2"/>
    </font>
    <font>
      <sz val="12"/>
      <name val="Verdana"/>
      <family val="2"/>
    </font>
    <font>
      <sz val="10"/>
      <name val="Verdana"/>
      <family val="2"/>
    </font>
    <font>
      <strike/>
      <sz val="10"/>
      <name val="Verdana"/>
      <family val="2"/>
    </font>
    <font>
      <b/>
      <i/>
      <sz val="10"/>
      <color rgb="FFFF0000"/>
      <name val="Verdana"/>
      <family val="2"/>
    </font>
    <font>
      <u/>
      <sz val="10"/>
      <color indexed="12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color theme="3"/>
      <name val="Verdana"/>
      <family val="2"/>
    </font>
    <font>
      <u/>
      <sz val="10"/>
      <color theme="10"/>
      <name val="Verdana"/>
      <family val="2"/>
    </font>
    <font>
      <sz val="10"/>
      <color rgb="FF00B050"/>
      <name val="Verdana"/>
      <family val="2"/>
    </font>
    <font>
      <b/>
      <sz val="10"/>
      <color rgb="FF00B050"/>
      <name val="Verdana"/>
      <family val="2"/>
    </font>
    <font>
      <b/>
      <sz val="8"/>
      <name val="Verdana"/>
      <family val="2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8B"/>
      <name val="Arial"/>
      <family val="2"/>
    </font>
    <font>
      <b/>
      <strike/>
      <sz val="10"/>
      <name val="Verdana"/>
      <family val="2"/>
    </font>
    <font>
      <b/>
      <sz val="10"/>
      <color rgb="FFFF0000"/>
      <name val="Verdana"/>
      <family val="2"/>
    </font>
    <font>
      <b/>
      <sz val="14"/>
      <color rgb="FFFF0000"/>
      <name val="Times New Roman"/>
      <family val="1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i/>
      <strike/>
      <vertAlign val="subscript"/>
      <sz val="10"/>
      <name val="Verdana"/>
      <family val="2"/>
    </font>
    <font>
      <i/>
      <strike/>
      <sz val="1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</cellStyleXfs>
  <cellXfs count="297">
    <xf numFmtId="0" fontId="0" fillId="0" borderId="0" xfId="0"/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3" borderId="0" xfId="0" applyFill="1"/>
    <xf numFmtId="0" fontId="11" fillId="8" borderId="0" xfId="0" applyFont="1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10" fillId="0" borderId="0" xfId="0" applyNumberFormat="1" applyFont="1"/>
    <xf numFmtId="0" fontId="0" fillId="0" borderId="10" xfId="0" applyBorder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11" borderId="0" xfId="0" applyFill="1"/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6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9" fillId="0" borderId="0" xfId="0" applyFont="1"/>
    <xf numFmtId="0" fontId="14" fillId="0" borderId="0" xfId="0" applyFont="1"/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14" borderId="1" xfId="0" applyFont="1" applyFill="1" applyBorder="1" applyAlignment="1">
      <alignment vertical="top"/>
    </xf>
    <xf numFmtId="0" fontId="2" fillId="14" borderId="1" xfId="0" applyFont="1" applyFill="1" applyBorder="1" applyAlignment="1">
      <alignment vertical="top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vertical="top" wrapText="1"/>
    </xf>
    <xf numFmtId="0" fontId="6" fillId="14" borderId="1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2" fillId="0" borderId="1" xfId="6" applyBorder="1" applyAlignment="1">
      <alignment vertical="top" wrapText="1"/>
    </xf>
    <xf numFmtId="0" fontId="22" fillId="0" borderId="0" xfId="0" applyFont="1"/>
    <xf numFmtId="0" fontId="6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" fillId="10" borderId="0" xfId="0" applyFont="1" applyFill="1"/>
    <xf numFmtId="0" fontId="1" fillId="10" borderId="0" xfId="0" applyFont="1" applyFill="1" applyAlignment="1">
      <alignment horizontal="center"/>
    </xf>
    <xf numFmtId="0" fontId="2" fillId="10" borderId="0" xfId="0" applyFont="1" applyFill="1"/>
    <xf numFmtId="0" fontId="2" fillId="0" borderId="3" xfId="6" applyBorder="1" applyAlignment="1">
      <alignment vertical="top" wrapText="1"/>
    </xf>
    <xf numFmtId="14" fontId="2" fillId="0" borderId="1" xfId="6" applyNumberForma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10" borderId="1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10" borderId="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14" fillId="1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2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6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6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3" xfId="6" applyBorder="1" applyAlignment="1">
      <alignment horizontal="left" vertical="center" wrapText="1"/>
    </xf>
    <xf numFmtId="0" fontId="2" fillId="0" borderId="3" xfId="6" applyBorder="1" applyAlignment="1">
      <alignment vertical="center" wrapText="1"/>
    </xf>
    <xf numFmtId="0" fontId="2" fillId="0" borderId="1" xfId="6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7" applyAlignment="1">
      <alignment vertical="center"/>
    </xf>
    <xf numFmtId="0" fontId="1" fillId="0" borderId="1" xfId="7" applyFont="1" applyBorder="1" applyAlignment="1">
      <alignment vertical="center" wrapText="1"/>
    </xf>
    <xf numFmtId="16" fontId="0" fillId="0" borderId="0" xfId="0" applyNumberFormat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13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1" fillId="0" borderId="1" xfId="6" applyFont="1" applyBorder="1" applyAlignment="1">
      <alignment horizontal="left" vertical="center" wrapText="1"/>
    </xf>
    <xf numFmtId="14" fontId="2" fillId="13" borderId="1" xfId="6" applyNumberFormat="1" applyFill="1" applyBorder="1" applyAlignment="1">
      <alignment horizontal="center" vertical="top" wrapText="1"/>
    </xf>
    <xf numFmtId="14" fontId="2" fillId="13" borderId="1" xfId="6" applyNumberFormat="1" applyFill="1" applyBorder="1" applyAlignment="1">
      <alignment horizontal="center" vertical="center" wrapText="1"/>
    </xf>
    <xf numFmtId="1" fontId="2" fillId="0" borderId="1" xfId="6" applyNumberFormat="1" applyBorder="1" applyAlignment="1">
      <alignment horizontal="center" vertical="center" wrapText="1"/>
    </xf>
    <xf numFmtId="14" fontId="2" fillId="0" borderId="1" xfId="6" applyNumberFormat="1" applyBorder="1" applyAlignment="1">
      <alignment horizontal="center" vertical="center" wrapText="1"/>
    </xf>
    <xf numFmtId="14" fontId="2" fillId="12" borderId="1" xfId="6" applyNumberFormat="1" applyFill="1" applyBorder="1" applyAlignment="1">
      <alignment horizontal="center" vertical="center" wrapText="1"/>
    </xf>
    <xf numFmtId="1" fontId="1" fillId="0" borderId="3" xfId="6" applyNumberFormat="1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6" fontId="2" fillId="0" borderId="1" xfId="6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13" borderId="0" xfId="0" applyFill="1" applyAlignment="1">
      <alignment vertical="center"/>
    </xf>
    <xf numFmtId="0" fontId="2" fillId="0" borderId="13" xfId="0" applyFont="1" applyBorder="1" applyAlignment="1">
      <alignment horizontal="center" vertical="center"/>
    </xf>
    <xf numFmtId="15" fontId="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7" fontId="9" fillId="0" borderId="10" xfId="0" applyNumberFormat="1" applyFont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" fillId="17" borderId="0" xfId="0" applyFont="1" applyFill="1" applyAlignment="1">
      <alignment vertical="center" wrapText="1"/>
    </xf>
    <xf numFmtId="0" fontId="2" fillId="18" borderId="0" xfId="0" applyFont="1" applyFill="1" applyAlignment="1">
      <alignment vertical="center" wrapText="1"/>
    </xf>
    <xf numFmtId="0" fontId="2" fillId="19" borderId="0" xfId="0" applyFont="1" applyFill="1" applyAlignment="1">
      <alignment vertical="center" wrapText="1"/>
    </xf>
    <xf numFmtId="0" fontId="1" fillId="0" borderId="0" xfId="6" applyFont="1" applyAlignment="1">
      <alignment horizontal="center" vertical="center"/>
    </xf>
    <xf numFmtId="164" fontId="1" fillId="0" borderId="0" xfId="6" applyNumberFormat="1" applyFont="1" applyAlignment="1">
      <alignment horizontal="left" vertical="top" wrapText="1"/>
    </xf>
    <xf numFmtId="0" fontId="2" fillId="0" borderId="10" xfId="6" applyBorder="1" applyAlignment="1">
      <alignment vertical="top" wrapText="1"/>
    </xf>
    <xf numFmtId="0" fontId="2" fillId="0" borderId="0" xfId="6" applyAlignment="1">
      <alignment vertical="center"/>
    </xf>
    <xf numFmtId="0" fontId="2" fillId="0" borderId="0" xfId="6"/>
    <xf numFmtId="0" fontId="2" fillId="0" borderId="0" xfId="6" applyAlignment="1">
      <alignment horizontal="center" vertical="center"/>
    </xf>
    <xf numFmtId="0" fontId="2" fillId="0" borderId="0" xfId="6" applyAlignment="1">
      <alignment horizontal="center"/>
    </xf>
    <xf numFmtId="0" fontId="1" fillId="0" borderId="1" xfId="6" applyFont="1" applyBorder="1" applyAlignment="1">
      <alignment horizontal="center" vertical="center"/>
    </xf>
    <xf numFmtId="164" fontId="1" fillId="0" borderId="3" xfId="6" applyNumberFormat="1" applyFont="1" applyBorder="1" applyAlignment="1">
      <alignment horizontal="left" vertical="top" wrapText="1"/>
    </xf>
    <xf numFmtId="0" fontId="2" fillId="0" borderId="0" xfId="6" applyAlignment="1">
      <alignment vertical="top" wrapText="1"/>
    </xf>
    <xf numFmtId="164" fontId="1" fillId="0" borderId="3" xfId="6" applyNumberFormat="1" applyFont="1" applyBorder="1" applyAlignment="1">
      <alignment vertical="top" wrapText="1"/>
    </xf>
    <xf numFmtId="0" fontId="2" fillId="0" borderId="0" xfId="6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2" fillId="0" borderId="0" xfId="6" applyAlignment="1">
      <alignment horizontal="center" vertical="top" wrapText="1"/>
    </xf>
    <xf numFmtId="0" fontId="1" fillId="7" borderId="1" xfId="6" applyFont="1" applyFill="1" applyBorder="1" applyAlignment="1">
      <alignment horizontal="center" vertical="center" wrapText="1"/>
    </xf>
    <xf numFmtId="0" fontId="1" fillId="5" borderId="1" xfId="6" applyFont="1" applyFill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2" fillId="0" borderId="2" xfId="6" applyBorder="1" applyAlignment="1">
      <alignment wrapText="1"/>
    </xf>
    <xf numFmtId="0" fontId="2" fillId="0" borderId="2" xfId="6" applyBorder="1" applyAlignment="1">
      <alignment vertical="center" wrapText="1"/>
    </xf>
    <xf numFmtId="0" fontId="1" fillId="0" borderId="2" xfId="6" applyFont="1" applyBorder="1" applyAlignment="1">
      <alignment horizontal="center" vertical="center" wrapText="1"/>
    </xf>
    <xf numFmtId="0" fontId="2" fillId="0" borderId="2" xfId="6" applyBorder="1" applyAlignment="1">
      <alignment horizontal="center" wrapText="1"/>
    </xf>
    <xf numFmtId="0" fontId="2" fillId="2" borderId="1" xfId="6" applyFill="1" applyBorder="1" applyAlignment="1">
      <alignment horizontal="center" vertical="center"/>
    </xf>
    <xf numFmtId="0" fontId="2" fillId="2" borderId="1" xfId="6" applyFill="1" applyBorder="1" applyAlignment="1">
      <alignment horizontal="left" vertical="top" wrapText="1"/>
    </xf>
    <xf numFmtId="0" fontId="2" fillId="2" borderId="1" xfId="6" applyFill="1" applyBorder="1" applyAlignment="1">
      <alignment vertical="top" wrapText="1"/>
    </xf>
    <xf numFmtId="0" fontId="2" fillId="2" borderId="1" xfId="6" applyFill="1" applyBorder="1" applyAlignment="1">
      <alignment vertical="center" wrapText="1"/>
    </xf>
    <xf numFmtId="0" fontId="2" fillId="3" borderId="1" xfId="6" applyFill="1" applyBorder="1" applyAlignment="1">
      <alignment vertical="center" wrapText="1"/>
    </xf>
    <xf numFmtId="0" fontId="1" fillId="3" borderId="1" xfId="6" applyFont="1" applyFill="1" applyBorder="1" applyAlignment="1">
      <alignment horizontal="center" vertical="center" wrapText="1"/>
    </xf>
    <xf numFmtId="0" fontId="2" fillId="3" borderId="1" xfId="6" applyFill="1" applyBorder="1" applyAlignment="1">
      <alignment vertical="top" wrapText="1"/>
    </xf>
    <xf numFmtId="0" fontId="2" fillId="3" borderId="1" xfId="6" applyFill="1" applyBorder="1" applyAlignment="1">
      <alignment horizontal="center" vertical="top" wrapText="1"/>
    </xf>
    <xf numFmtId="0" fontId="2" fillId="7" borderId="1" xfId="6" applyFill="1" applyBorder="1" applyAlignment="1">
      <alignment vertical="top" wrapText="1"/>
    </xf>
    <xf numFmtId="0" fontId="1" fillId="0" borderId="1" xfId="6" applyFont="1" applyBorder="1" applyAlignment="1">
      <alignment horizontal="center" vertical="center" textRotation="90" wrapText="1"/>
    </xf>
    <xf numFmtId="0" fontId="1" fillId="0" borderId="1" xfId="6" applyFont="1" applyBorder="1" applyAlignment="1">
      <alignment vertical="center" wrapText="1"/>
    </xf>
    <xf numFmtId="0" fontId="1" fillId="0" borderId="1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top" wrapText="1"/>
    </xf>
    <xf numFmtId="0" fontId="1" fillId="0" borderId="1" xfId="6" applyFont="1" applyBorder="1" applyAlignment="1">
      <alignment horizontal="center" vertical="top" textRotation="90" wrapText="1"/>
    </xf>
    <xf numFmtId="0" fontId="1" fillId="0" borderId="1" xfId="6" applyFont="1" applyBorder="1" applyAlignment="1">
      <alignment vertical="top" textRotation="90" wrapText="1"/>
    </xf>
    <xf numFmtId="0" fontId="9" fillId="0" borderId="1" xfId="6" applyFont="1" applyBorder="1" applyAlignment="1">
      <alignment horizontal="center" vertical="center" wrapText="1"/>
    </xf>
    <xf numFmtId="0" fontId="1" fillId="6" borderId="1" xfId="6" applyFont="1" applyFill="1" applyBorder="1" applyAlignment="1">
      <alignment horizontal="left" vertical="center" wrapText="1"/>
    </xf>
    <xf numFmtId="0" fontId="1" fillId="0" borderId="1" xfId="6" applyFont="1" applyBorder="1" applyAlignment="1">
      <alignment vertical="top" wrapText="1"/>
    </xf>
    <xf numFmtId="0" fontId="1" fillId="4" borderId="1" xfId="6" applyFont="1" applyFill="1" applyBorder="1" applyAlignment="1">
      <alignment horizontal="center" vertical="center" wrapText="1"/>
    </xf>
    <xf numFmtId="166" fontId="2" fillId="0" borderId="1" xfId="6" applyNumberFormat="1" applyBorder="1" applyAlignment="1">
      <alignment horizontal="center" vertical="top" wrapText="1"/>
    </xf>
    <xf numFmtId="165" fontId="2" fillId="0" borderId="1" xfId="6" applyNumberFormat="1" applyBorder="1" applyAlignment="1">
      <alignment vertical="top" wrapText="1"/>
    </xf>
    <xf numFmtId="0" fontId="6" fillId="0" borderId="1" xfId="6" applyFont="1" applyBorder="1" applyAlignment="1">
      <alignment horizontal="center" vertical="center" wrapText="1"/>
    </xf>
    <xf numFmtId="0" fontId="9" fillId="10" borderId="1" xfId="6" applyFont="1" applyFill="1" applyBorder="1" applyAlignment="1">
      <alignment horizontal="center" vertical="center" wrapText="1"/>
    </xf>
    <xf numFmtId="0" fontId="6" fillId="10" borderId="1" xfId="6" applyFont="1" applyFill="1" applyBorder="1" applyAlignment="1">
      <alignment horizontal="left" vertical="center" wrapText="1"/>
    </xf>
    <xf numFmtId="0" fontId="1" fillId="10" borderId="1" xfId="6" applyFont="1" applyFill="1" applyBorder="1" applyAlignment="1">
      <alignment vertical="top" wrapText="1"/>
    </xf>
    <xf numFmtId="0" fontId="1" fillId="10" borderId="1" xfId="6" applyFont="1" applyFill="1" applyBorder="1" applyAlignment="1">
      <alignment vertical="center" wrapText="1"/>
    </xf>
    <xf numFmtId="0" fontId="1" fillId="0" borderId="1" xfId="6" applyFont="1" applyBorder="1" applyAlignment="1">
      <alignment horizontal="left" vertical="top" wrapText="1"/>
    </xf>
    <xf numFmtId="0" fontId="35" fillId="10" borderId="1" xfId="6" applyFont="1" applyFill="1" applyBorder="1" applyAlignment="1">
      <alignment horizontal="left" vertical="center" wrapText="1"/>
    </xf>
    <xf numFmtId="0" fontId="16" fillId="10" borderId="1" xfId="6" applyFont="1" applyFill="1" applyBorder="1" applyAlignment="1">
      <alignment vertical="center" wrapText="1"/>
    </xf>
    <xf numFmtId="0" fontId="16" fillId="10" borderId="1" xfId="6" applyFont="1" applyFill="1" applyBorder="1" applyAlignment="1">
      <alignment vertical="top" wrapText="1"/>
    </xf>
    <xf numFmtId="0" fontId="36" fillId="10" borderId="1" xfId="6" applyFont="1" applyFill="1" applyBorder="1" applyAlignment="1">
      <alignment vertical="center" wrapText="1"/>
    </xf>
    <xf numFmtId="0" fontId="30" fillId="10" borderId="1" xfId="6" applyFont="1" applyFill="1" applyBorder="1" applyAlignment="1">
      <alignment horizontal="center" vertical="center" wrapText="1"/>
    </xf>
    <xf numFmtId="0" fontId="31" fillId="0" borderId="1" xfId="6" applyFont="1" applyBorder="1" applyAlignment="1">
      <alignment vertical="center" wrapText="1"/>
    </xf>
    <xf numFmtId="0" fontId="27" fillId="0" borderId="0" xfId="6" applyFont="1" applyAlignment="1">
      <alignment vertical="center" wrapText="1"/>
    </xf>
    <xf numFmtId="0" fontId="9" fillId="16" borderId="1" xfId="6" applyFont="1" applyFill="1" applyBorder="1" applyAlignment="1">
      <alignment horizontal="center" vertical="center" wrapText="1"/>
    </xf>
    <xf numFmtId="0" fontId="1" fillId="16" borderId="1" xfId="6" applyFont="1" applyFill="1" applyBorder="1" applyAlignment="1">
      <alignment horizontal="left" vertical="top" wrapText="1"/>
    </xf>
    <xf numFmtId="0" fontId="1" fillId="16" borderId="1" xfId="6" applyFont="1" applyFill="1" applyBorder="1" applyAlignment="1">
      <alignment vertical="top" wrapText="1"/>
    </xf>
    <xf numFmtId="0" fontId="1" fillId="16" borderId="1" xfId="6" applyFont="1" applyFill="1" applyBorder="1" applyAlignment="1">
      <alignment vertical="center" wrapText="1"/>
    </xf>
    <xf numFmtId="0" fontId="1" fillId="16" borderId="1" xfId="6" applyFont="1" applyFill="1" applyBorder="1" applyAlignment="1">
      <alignment horizontal="center" vertical="center" wrapText="1"/>
    </xf>
    <xf numFmtId="0" fontId="2" fillId="16" borderId="1" xfId="6" applyFill="1" applyBorder="1" applyAlignment="1">
      <alignment vertical="top" wrapText="1"/>
    </xf>
    <xf numFmtId="166" fontId="2" fillId="16" borderId="1" xfId="6" applyNumberFormat="1" applyFill="1" applyBorder="1" applyAlignment="1">
      <alignment horizontal="center" vertical="top" wrapText="1"/>
    </xf>
    <xf numFmtId="165" fontId="2" fillId="16" borderId="1" xfId="6" applyNumberFormat="1" applyFill="1" applyBorder="1" applyAlignment="1">
      <alignment vertical="top" wrapText="1"/>
    </xf>
    <xf numFmtId="0" fontId="6" fillId="16" borderId="1" xfId="6" applyFont="1" applyFill="1" applyBorder="1" applyAlignment="1">
      <alignment horizontal="center" vertical="center" wrapText="1"/>
    </xf>
    <xf numFmtId="0" fontId="2" fillId="16" borderId="0" xfId="6" applyFill="1" applyAlignment="1">
      <alignment vertical="top" wrapText="1"/>
    </xf>
    <xf numFmtId="0" fontId="2" fillId="16" borderId="0" xfId="6" applyFill="1"/>
    <xf numFmtId="0" fontId="2" fillId="10" borderId="1" xfId="6" applyFill="1" applyBorder="1" applyAlignment="1">
      <alignment vertical="center" wrapText="1"/>
    </xf>
    <xf numFmtId="0" fontId="30" fillId="6" borderId="1" xfId="6" applyFont="1" applyFill="1" applyBorder="1" applyAlignment="1">
      <alignment horizontal="left" vertical="center" wrapText="1"/>
    </xf>
    <xf numFmtId="165" fontId="2" fillId="0" borderId="1" xfId="6" applyNumberFormat="1" applyBorder="1" applyAlignment="1">
      <alignment horizontal="center" vertical="center" wrapText="1"/>
    </xf>
    <xf numFmtId="0" fontId="2" fillId="0" borderId="0" xfId="6" applyAlignment="1">
      <alignment horizontal="center" vertical="center" wrapText="1"/>
    </xf>
    <xf numFmtId="0" fontId="2" fillId="16" borderId="1" xfId="6" applyFill="1" applyBorder="1" applyAlignment="1">
      <alignment vertical="center" wrapText="1"/>
    </xf>
    <xf numFmtId="0" fontId="31" fillId="0" borderId="1" xfId="6" applyFont="1" applyBorder="1" applyAlignment="1">
      <alignment horizontal="left" vertical="center" wrapText="1"/>
    </xf>
    <xf numFmtId="0" fontId="1" fillId="0" borderId="0" xfId="6" applyFont="1" applyAlignment="1">
      <alignment horizontal="left" vertical="center" wrapText="1"/>
    </xf>
    <xf numFmtId="0" fontId="31" fillId="10" borderId="1" xfId="6" applyFont="1" applyFill="1" applyBorder="1" applyAlignment="1">
      <alignment horizontal="left" vertical="center" wrapText="1"/>
    </xf>
    <xf numFmtId="166" fontId="2" fillId="0" borderId="1" xfId="6" applyNumberFormat="1" applyBorder="1" applyAlignment="1">
      <alignment horizontal="left" vertical="center" wrapText="1"/>
    </xf>
    <xf numFmtId="165" fontId="2" fillId="0" borderId="1" xfId="6" applyNumberForma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1" fillId="6" borderId="1" xfId="6" applyFont="1" applyFill="1" applyBorder="1" applyAlignment="1">
      <alignment horizontal="left" vertical="top" wrapText="1"/>
    </xf>
    <xf numFmtId="0" fontId="2" fillId="0" borderId="1" xfId="6" applyBorder="1"/>
    <xf numFmtId="0" fontId="6" fillId="0" borderId="1" xfId="6" applyFont="1" applyBorder="1" applyAlignment="1">
      <alignment vertical="top" wrapText="1"/>
    </xf>
    <xf numFmtId="0" fontId="1" fillId="10" borderId="1" xfId="6" applyFont="1" applyFill="1" applyBorder="1" applyAlignment="1">
      <alignment horizontal="left" vertical="center" wrapText="1"/>
    </xf>
    <xf numFmtId="0" fontId="2" fillId="0" borderId="1" xfId="6" applyBorder="1" applyAlignment="1">
      <alignment horizontal="center" vertical="top" wrapText="1"/>
    </xf>
    <xf numFmtId="0" fontId="6" fillId="0" borderId="1" xfId="6" applyFont="1" applyBorder="1" applyAlignment="1">
      <alignment vertical="center" wrapText="1"/>
    </xf>
    <xf numFmtId="165" fontId="2" fillId="0" borderId="1" xfId="6" applyNumberFormat="1" applyBorder="1" applyAlignment="1">
      <alignment horizontal="center" vertical="top" wrapText="1"/>
    </xf>
    <xf numFmtId="0" fontId="2" fillId="6" borderId="1" xfId="6" applyFill="1" applyBorder="1" applyAlignment="1">
      <alignment horizontal="left" vertical="top" wrapText="1"/>
    </xf>
    <xf numFmtId="0" fontId="6" fillId="10" borderId="1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2" fillId="6" borderId="0" xfId="6" applyFill="1" applyAlignment="1">
      <alignment horizontal="left" vertical="top" wrapText="1"/>
    </xf>
    <xf numFmtId="15" fontId="2" fillId="0" borderId="0" xfId="6" applyNumberFormat="1" applyAlignment="1">
      <alignment vertical="top" wrapText="1"/>
    </xf>
    <xf numFmtId="165" fontId="2" fillId="0" borderId="0" xfId="6" applyNumberFormat="1" applyAlignment="1">
      <alignment vertical="top" wrapText="1"/>
    </xf>
    <xf numFmtId="0" fontId="6" fillId="0" borderId="0" xfId="6" applyFont="1" applyAlignment="1">
      <alignment horizontal="center" vertical="top" wrapText="1"/>
    </xf>
    <xf numFmtId="167" fontId="2" fillId="0" borderId="0" xfId="6" applyNumberFormat="1" applyAlignment="1">
      <alignment vertical="top" wrapText="1"/>
    </xf>
    <xf numFmtId="0" fontId="2" fillId="0" borderId="0" xfId="6" applyAlignment="1">
      <alignment horizontal="left"/>
    </xf>
    <xf numFmtId="0" fontId="1" fillId="0" borderId="0" xfId="6" applyFont="1" applyAlignment="1">
      <alignment horizontal="center" vertical="top" wrapText="1"/>
    </xf>
    <xf numFmtId="0" fontId="1" fillId="4" borderId="0" xfId="6" applyFont="1" applyFill="1" applyAlignment="1">
      <alignment horizontal="center" vertical="center" wrapText="1"/>
    </xf>
    <xf numFmtId="0" fontId="17" fillId="0" borderId="0" xfId="6" applyFont="1" applyAlignment="1">
      <alignment vertical="top" wrapText="1"/>
    </xf>
    <xf numFmtId="0" fontId="1" fillId="0" borderId="0" xfId="6" applyFont="1" applyAlignment="1">
      <alignment vertical="top" wrapText="1"/>
    </xf>
    <xf numFmtId="0" fontId="1" fillId="5" borderId="0" xfId="6" applyFont="1" applyFill="1" applyAlignment="1">
      <alignment horizontal="center" vertical="center" wrapText="1"/>
    </xf>
    <xf numFmtId="0" fontId="1" fillId="9" borderId="0" xfId="6" applyFont="1" applyFill="1" applyAlignment="1">
      <alignment horizontal="center" vertical="center" wrapText="1"/>
    </xf>
    <xf numFmtId="0" fontId="9" fillId="0" borderId="0" xfId="6" applyFont="1" applyAlignment="1">
      <alignment horizontal="center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7" fontId="9" fillId="0" borderId="3" xfId="0" applyNumberFormat="1" applyFont="1" applyBorder="1" applyAlignment="1">
      <alignment horizontal="center"/>
    </xf>
    <xf numFmtId="17" fontId="9" fillId="0" borderId="4" xfId="0" applyNumberFormat="1" applyFont="1" applyBorder="1" applyAlignment="1">
      <alignment horizontal="center"/>
    </xf>
    <xf numFmtId="17" fontId="9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6" applyFont="1" applyBorder="1" applyAlignment="1">
      <alignment vertical="top" wrapText="1"/>
    </xf>
    <xf numFmtId="0" fontId="2" fillId="0" borderId="0" xfId="6" applyAlignment="1">
      <alignment vertical="top" wrapText="1"/>
    </xf>
    <xf numFmtId="0" fontId="1" fillId="0" borderId="10" xfId="6" applyFont="1" applyBorder="1" applyAlignment="1">
      <alignment vertical="center" wrapText="1"/>
    </xf>
    <xf numFmtId="0" fontId="2" fillId="0" borderId="0" xfId="6" applyAlignment="1">
      <alignment vertical="center" wrapText="1"/>
    </xf>
    <xf numFmtId="164" fontId="1" fillId="0" borderId="0" xfId="0" applyNumberFormat="1" applyFont="1" applyAlignment="1">
      <alignment horizontal="left" vertical="top" wrapText="1"/>
    </xf>
  </cellXfs>
  <cellStyles count="8">
    <cellStyle name="Lien hypertexte" xfId="7" builtinId="8"/>
    <cellStyle name="Lien hypertexte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6" xr:uid="{00000000-0005-0000-0000-000004000000}"/>
    <cellStyle name="Normal 2 3" xfId="5" xr:uid="{00000000-0005-0000-0000-000005000000}"/>
    <cellStyle name="Normal 3" xfId="4" xr:uid="{00000000-0005-0000-0000-000006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778721</xdr:colOff>
      <xdr:row>6</xdr:row>
      <xdr:rowOff>136525</xdr:rowOff>
    </xdr:from>
    <xdr:to>
      <xdr:col>1</xdr:col>
      <xdr:colOff>1556385</xdr:colOff>
      <xdr:row>12</xdr:row>
      <xdr:rowOff>69213</xdr:rowOff>
    </xdr:to>
    <xdr:pic>
      <xdr:nvPicPr>
        <xdr:cNvPr id="2" name="Image 1" descr="AA05381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721" y="1188085"/>
          <a:ext cx="1699684" cy="892808"/>
        </a:xfrm>
        <a:prstGeom prst="rect">
          <a:avLst/>
        </a:prstGeom>
      </xdr:spPr>
    </xdr:pic>
    <xdr:clientData/>
  </xdr:twoCellAnchor>
  <xdr:twoCellAnchor>
    <xdr:from>
      <xdr:col>1</xdr:col>
      <xdr:colOff>535992</xdr:colOff>
      <xdr:row>72</xdr:row>
      <xdr:rowOff>9579</xdr:rowOff>
    </xdr:from>
    <xdr:to>
      <xdr:col>3</xdr:col>
      <xdr:colOff>58157</xdr:colOff>
      <xdr:row>77</xdr:row>
      <xdr:rowOff>88901</xdr:rowOff>
    </xdr:to>
    <xdr:sp macro="" textlink="">
      <xdr:nvSpPr>
        <xdr:cNvPr id="27" name="Bulle rectangulaire à coins arrondis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1463092" y="12455579"/>
          <a:ext cx="1452565" cy="904822"/>
        </a:xfrm>
        <a:prstGeom prst="wedgeRoundRectCallout">
          <a:avLst>
            <a:gd name="adj1" fmla="val 92067"/>
            <a:gd name="adj2" fmla="val -69716"/>
            <a:gd name="adj3" fmla="val 16667"/>
          </a:avLst>
        </a:prstGeom>
        <a:gradFill rotWithShape="1">
          <a:gsLst>
            <a:gs pos="0">
              <a:srgbClr val="3F80CD"/>
            </a:gs>
            <a:gs pos="100000">
              <a:srgbClr val="9BC1FF"/>
            </a:gs>
          </a:gsLst>
          <a:lin ang="16200000"/>
        </a:gra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FFFFFF"/>
              </a:solidFill>
              <a:latin typeface="Calibri"/>
            </a:rPr>
            <a:t>Gel de la totalité des  arti&lt;cles</a:t>
          </a: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FFFFFF"/>
              </a:solidFill>
              <a:latin typeface="Calibri"/>
            </a:rPr>
            <a:t>+ couverture</a:t>
          </a:r>
        </a:p>
      </xdr:txBody>
    </xdr:sp>
    <xdr:clientData/>
  </xdr:twoCellAnchor>
  <xdr:twoCellAnchor>
    <xdr:from>
      <xdr:col>29</xdr:col>
      <xdr:colOff>156368</xdr:colOff>
      <xdr:row>73</xdr:row>
      <xdr:rowOff>46830</xdr:rowOff>
    </xdr:from>
    <xdr:to>
      <xdr:col>34</xdr:col>
      <xdr:colOff>105569</xdr:colOff>
      <xdr:row>76</xdr:row>
      <xdr:rowOff>97630</xdr:rowOff>
    </xdr:to>
    <xdr:sp macro="" textlink="">
      <xdr:nvSpPr>
        <xdr:cNvPr id="30" name="Bulle rectangulaire à coins arrondis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0202068" y="12657930"/>
          <a:ext cx="1346201" cy="546100"/>
        </a:xfrm>
        <a:prstGeom prst="wedgeRoundRectCallout">
          <a:avLst>
            <a:gd name="adj1" fmla="val 34311"/>
            <a:gd name="adj2" fmla="val -117838"/>
            <a:gd name="adj3" fmla="val 16667"/>
          </a:avLst>
        </a:prstGeom>
        <a:solidFill>
          <a:srgbClr val="008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100"/>
            <a:t>Bon à tirer de la totalité des articles</a:t>
          </a:r>
        </a:p>
      </xdr:txBody>
    </xdr:sp>
    <xdr:clientData/>
  </xdr:twoCellAnchor>
  <xdr:twoCellAnchor>
    <xdr:from>
      <xdr:col>40</xdr:col>
      <xdr:colOff>123825</xdr:colOff>
      <xdr:row>74</xdr:row>
      <xdr:rowOff>53974</xdr:rowOff>
    </xdr:from>
    <xdr:to>
      <xdr:col>45</xdr:col>
      <xdr:colOff>98425</xdr:colOff>
      <xdr:row>83</xdr:row>
      <xdr:rowOff>50800</xdr:rowOff>
    </xdr:to>
    <xdr:sp macro="" textlink="">
      <xdr:nvSpPr>
        <xdr:cNvPr id="31" name="Bulle rectangulaire à coins arrondis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242925" y="12830174"/>
          <a:ext cx="1371600" cy="1482726"/>
        </a:xfrm>
        <a:prstGeom prst="wedgeRoundRectCallout">
          <a:avLst>
            <a:gd name="adj1" fmla="val 97934"/>
            <a:gd name="adj2" fmla="val -81264"/>
            <a:gd name="adj3" fmla="val 16667"/>
          </a:avLst>
        </a:prstGeom>
        <a:solidFill>
          <a:srgbClr val="008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100"/>
            <a:t>Bon à tirer de l'ensemble de la</a:t>
          </a:r>
          <a:r>
            <a:rPr lang="fr-FR" sz="1100" baseline="0"/>
            <a:t> revue avec le nombre d'exemplaires</a:t>
          </a:r>
          <a:endParaRPr lang="fr-FR" sz="1100"/>
        </a:p>
      </xdr:txBody>
    </xdr:sp>
    <xdr:clientData/>
  </xdr:twoCellAnchor>
  <xdr:twoCellAnchor>
    <xdr:from>
      <xdr:col>56</xdr:col>
      <xdr:colOff>232569</xdr:colOff>
      <xdr:row>73</xdr:row>
      <xdr:rowOff>49212</xdr:rowOff>
    </xdr:from>
    <xdr:to>
      <xdr:col>61</xdr:col>
      <xdr:colOff>118270</xdr:colOff>
      <xdr:row>76</xdr:row>
      <xdr:rowOff>100012</xdr:rowOff>
    </xdr:to>
    <xdr:sp macro="" textlink="">
      <xdr:nvSpPr>
        <xdr:cNvPr id="32" name="Bulle rectangulaire à coins arrondis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7847469" y="12660312"/>
          <a:ext cx="1282701" cy="546100"/>
        </a:xfrm>
        <a:prstGeom prst="wedgeRoundRectCallout">
          <a:avLst>
            <a:gd name="adj1" fmla="val 57879"/>
            <a:gd name="adj2" fmla="val -122186"/>
            <a:gd name="adj3" fmla="val 16667"/>
          </a:avLst>
        </a:prstGeom>
        <a:solidFill>
          <a:srgbClr val="FF66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100"/>
            <a:t>Fin d'impression </a:t>
          </a:r>
        </a:p>
      </xdr:txBody>
    </xdr:sp>
    <xdr:clientData/>
  </xdr:twoCellAnchor>
  <xdr:twoCellAnchor>
    <xdr:from>
      <xdr:col>6</xdr:col>
      <xdr:colOff>120015</xdr:colOff>
      <xdr:row>90</xdr:row>
      <xdr:rowOff>150813</xdr:rowOff>
    </xdr:from>
    <xdr:to>
      <xdr:col>10</xdr:col>
      <xdr:colOff>271938</xdr:colOff>
      <xdr:row>94</xdr:row>
      <xdr:rowOff>26194</xdr:rowOff>
    </xdr:to>
    <xdr:sp macro="" textlink="">
      <xdr:nvSpPr>
        <xdr:cNvPr id="33" name="Bulle rectangulaire à coins arrondis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739515" y="15822613"/>
          <a:ext cx="1269523" cy="535781"/>
        </a:xfrm>
        <a:prstGeom prst="wedgeRoundRectCallout">
          <a:avLst>
            <a:gd name="adj1" fmla="val 41317"/>
            <a:gd name="adj2" fmla="val -107455"/>
            <a:gd name="adj3" fmla="val 16667"/>
          </a:avLst>
        </a:prstGeom>
        <a:solidFill>
          <a:srgbClr val="FF66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100"/>
            <a:t>Départ d'expédition </a:t>
          </a:r>
        </a:p>
      </xdr:txBody>
    </xdr:sp>
    <xdr:clientData/>
  </xdr:twoCellAnchor>
  <xdr:twoCellAnchor>
    <xdr:from>
      <xdr:col>45</xdr:col>
      <xdr:colOff>233268</xdr:colOff>
      <xdr:row>47</xdr:row>
      <xdr:rowOff>113665</xdr:rowOff>
    </xdr:from>
    <xdr:to>
      <xdr:col>49</xdr:col>
      <xdr:colOff>80868</xdr:colOff>
      <xdr:row>53</xdr:row>
      <xdr:rowOff>19050</xdr:rowOff>
    </xdr:to>
    <xdr:sp macro="" textlink="">
      <xdr:nvSpPr>
        <xdr:cNvPr id="36" name="Explosion 1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4749368" y="8228965"/>
          <a:ext cx="990600" cy="895985"/>
        </a:xfrm>
        <a:prstGeom prst="irregularSeal1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</xdr:col>
      <xdr:colOff>545053</xdr:colOff>
      <xdr:row>78</xdr:row>
      <xdr:rowOff>16510</xdr:rowOff>
    </xdr:from>
    <xdr:to>
      <xdr:col>3</xdr:col>
      <xdr:colOff>8479</xdr:colOff>
      <xdr:row>80</xdr:row>
      <xdr:rowOff>34290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472153" y="13453110"/>
          <a:ext cx="1393826" cy="347980"/>
        </a:xfrm>
        <a:prstGeom prst="rect">
          <a:avLst/>
        </a:prstGeom>
        <a:solidFill>
          <a:srgbClr val="3366FF">
            <a:alpha val="97000"/>
          </a:srgbClr>
        </a:solidFill>
        <a:ln w="9525" cmpd="sng">
          <a:solidFill>
            <a:schemeClr val="lt1">
              <a:shade val="50000"/>
              <a:alpha val="7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2000" b="1">
              <a:solidFill>
                <a:srgbClr val="FF6600"/>
              </a:solidFill>
            </a:rPr>
            <a:t>Jalon 2 </a:t>
          </a:r>
        </a:p>
      </xdr:txBody>
    </xdr:sp>
    <xdr:clientData/>
  </xdr:twoCellAnchor>
  <xdr:twoCellAnchor>
    <xdr:from>
      <xdr:col>42</xdr:col>
      <xdr:colOff>132291</xdr:colOff>
      <xdr:row>60</xdr:row>
      <xdr:rowOff>163408</xdr:rowOff>
    </xdr:from>
    <xdr:to>
      <xdr:col>47</xdr:col>
      <xdr:colOff>204205</xdr:colOff>
      <xdr:row>64</xdr:row>
      <xdr:rowOff>103930</xdr:rowOff>
    </xdr:to>
    <xdr:sp macro="" textlink="">
      <xdr:nvSpPr>
        <xdr:cNvPr id="42" name="Bulle rectangulaire à coins arrondis 1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13810191" y="10526608"/>
          <a:ext cx="1468914" cy="600922"/>
        </a:xfrm>
        <a:prstGeom prst="wedgeRoundRectCallout">
          <a:avLst>
            <a:gd name="adj1" fmla="val -85978"/>
            <a:gd name="adj2" fmla="val -130834"/>
            <a:gd name="adj3" fmla="val 16667"/>
          </a:avLst>
        </a:prstGeom>
        <a:gradFill rotWithShape="1">
          <a:gsLst>
            <a:gs pos="0">
              <a:srgbClr val="3F80CD"/>
            </a:gs>
            <a:gs pos="100000">
              <a:srgbClr val="9BC1FF"/>
            </a:gs>
          </a:gsLst>
          <a:lin ang="16200000"/>
        </a:gra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wrap="square" lIns="36576" tIns="36576" rIns="36576" bIns="36576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100" b="0" i="0" u="none" strike="noStrike" baseline="0">
              <a:solidFill>
                <a:srgbClr val="FFFFFF"/>
              </a:solidFill>
              <a:latin typeface="Calibri"/>
            </a:rPr>
            <a:t>BAT dse N = 10 articles</a:t>
          </a:r>
        </a:p>
      </xdr:txBody>
    </xdr:sp>
    <xdr:clientData/>
  </xdr:twoCellAnchor>
  <xdr:twoCellAnchor>
    <xdr:from>
      <xdr:col>22</xdr:col>
      <xdr:colOff>17144</xdr:colOff>
      <xdr:row>99</xdr:row>
      <xdr:rowOff>7675</xdr:rowOff>
    </xdr:from>
    <xdr:to>
      <xdr:col>27</xdr:col>
      <xdr:colOff>423</xdr:colOff>
      <xdr:row>104</xdr:row>
      <xdr:rowOff>116260</xdr:rowOff>
    </xdr:to>
    <xdr:sp macro="" textlink="">
      <xdr:nvSpPr>
        <xdr:cNvPr id="43" name="Explosion 1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8107044" y="17165375"/>
          <a:ext cx="1380279" cy="934085"/>
        </a:xfrm>
        <a:prstGeom prst="irregularSeal1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100"/>
        </a:p>
      </xdr:txBody>
    </xdr:sp>
    <xdr:clientData/>
  </xdr:twoCellAnchor>
  <xdr:twoCellAnchor>
    <xdr:from>
      <xdr:col>29</xdr:col>
      <xdr:colOff>257175</xdr:colOff>
      <xdr:row>76</xdr:row>
      <xdr:rowOff>161926</xdr:rowOff>
    </xdr:from>
    <xdr:to>
      <xdr:col>33</xdr:col>
      <xdr:colOff>252942</xdr:colOff>
      <xdr:row>79</xdr:row>
      <xdr:rowOff>10584</xdr:rowOff>
    </xdr:to>
    <xdr:sp macro="" textlink="">
      <xdr:nvSpPr>
        <xdr:cNvPr id="44" name="ZoneTexte 1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302875" y="13268326"/>
          <a:ext cx="1113367" cy="343958"/>
        </a:xfrm>
        <a:prstGeom prst="rect">
          <a:avLst/>
        </a:prstGeom>
        <a:solidFill>
          <a:srgbClr val="3366FF">
            <a:alpha val="97000"/>
          </a:srgbClr>
        </a:solidFill>
        <a:ln w="9525" cmpd="sng">
          <a:solidFill>
            <a:schemeClr val="lt1">
              <a:shade val="50000"/>
              <a:alpha val="7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000" b="1">
              <a:solidFill>
                <a:srgbClr val="FF6600"/>
              </a:solidFill>
            </a:rPr>
            <a:t>Jalon 3</a:t>
          </a:r>
        </a:p>
      </xdr:txBody>
    </xdr:sp>
    <xdr:clientData/>
  </xdr:twoCellAnchor>
  <xdr:twoCellAnchor>
    <xdr:from>
      <xdr:col>29</xdr:col>
      <xdr:colOff>215900</xdr:colOff>
      <xdr:row>79</xdr:row>
      <xdr:rowOff>6350</xdr:rowOff>
    </xdr:from>
    <xdr:to>
      <xdr:col>34</xdr:col>
      <xdr:colOff>22225</xdr:colOff>
      <xdr:row>84</xdr:row>
      <xdr:rowOff>63500</xdr:rowOff>
    </xdr:to>
    <xdr:sp macro="" textlink="">
      <xdr:nvSpPr>
        <xdr:cNvPr id="45" name="Explosion 1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0261600" y="13608050"/>
          <a:ext cx="1203325" cy="882650"/>
        </a:xfrm>
        <a:prstGeom prst="irregularSeal1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100"/>
        </a:p>
      </xdr:txBody>
    </xdr:sp>
    <xdr:clientData/>
  </xdr:twoCellAnchor>
  <xdr:twoCellAnchor>
    <xdr:from>
      <xdr:col>40</xdr:col>
      <xdr:colOff>127000</xdr:colOff>
      <xdr:row>83</xdr:row>
      <xdr:rowOff>111125</xdr:rowOff>
    </xdr:from>
    <xdr:to>
      <xdr:col>45</xdr:col>
      <xdr:colOff>228600</xdr:colOff>
      <xdr:row>85</xdr:row>
      <xdr:rowOff>139700</xdr:rowOff>
    </xdr:to>
    <xdr:sp macro="" textlink="">
      <xdr:nvSpPr>
        <xdr:cNvPr id="46" name="ZoneTexte 1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3246100" y="14373225"/>
          <a:ext cx="1498600" cy="358775"/>
        </a:xfrm>
        <a:prstGeom prst="rect">
          <a:avLst/>
        </a:prstGeom>
        <a:solidFill>
          <a:srgbClr val="3366FF">
            <a:alpha val="97000"/>
          </a:srgbClr>
        </a:solidFill>
        <a:ln w="9525" cmpd="sng">
          <a:solidFill>
            <a:schemeClr val="lt1">
              <a:shade val="50000"/>
              <a:alpha val="7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000" b="1">
              <a:solidFill>
                <a:srgbClr val="FF6600"/>
              </a:solidFill>
            </a:rPr>
            <a:t>Jalon 3bis</a:t>
          </a:r>
        </a:p>
      </xdr:txBody>
    </xdr:sp>
    <xdr:clientData/>
  </xdr:twoCellAnchor>
  <xdr:twoCellAnchor>
    <xdr:from>
      <xdr:col>48</xdr:col>
      <xdr:colOff>175418</xdr:colOff>
      <xdr:row>77</xdr:row>
      <xdr:rowOff>87313</xdr:rowOff>
    </xdr:from>
    <xdr:to>
      <xdr:col>53</xdr:col>
      <xdr:colOff>66675</xdr:colOff>
      <xdr:row>80</xdr:row>
      <xdr:rowOff>103188</xdr:rowOff>
    </xdr:to>
    <xdr:sp macro="" textlink="">
      <xdr:nvSpPr>
        <xdr:cNvPr id="49" name="Bulle rectangulaire à coins arrondis 2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5555118" y="13358813"/>
          <a:ext cx="1288257" cy="511175"/>
        </a:xfrm>
        <a:prstGeom prst="wedgeRoundRectCallout">
          <a:avLst>
            <a:gd name="adj1" fmla="val 82124"/>
            <a:gd name="adj2" fmla="val -262024"/>
            <a:gd name="adj3" fmla="val 16667"/>
          </a:avLst>
        </a:prstGeom>
        <a:solidFill>
          <a:srgbClr val="FF66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100"/>
            <a:t>Début d'impression </a:t>
          </a:r>
        </a:p>
      </xdr:txBody>
    </xdr:sp>
    <xdr:clientData/>
  </xdr:twoCellAnchor>
  <xdr:twoCellAnchor>
    <xdr:from>
      <xdr:col>23</xdr:col>
      <xdr:colOff>22067</xdr:colOff>
      <xdr:row>89</xdr:row>
      <xdr:rowOff>25717</xdr:rowOff>
    </xdr:from>
    <xdr:to>
      <xdr:col>25</xdr:col>
      <xdr:colOff>130017</xdr:colOff>
      <xdr:row>92</xdr:row>
      <xdr:rowOff>94773</xdr:rowOff>
    </xdr:to>
    <xdr:sp macro="" textlink="">
      <xdr:nvSpPr>
        <xdr:cNvPr id="55" name="Étoile à 5 branches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8391367" y="15532417"/>
          <a:ext cx="666750" cy="564356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21</xdr:col>
      <xdr:colOff>221298</xdr:colOff>
      <xdr:row>93</xdr:row>
      <xdr:rowOff>47625</xdr:rowOff>
    </xdr:from>
    <xdr:to>
      <xdr:col>28</xdr:col>
      <xdr:colOff>83979</xdr:colOff>
      <xdr:row>95</xdr:row>
      <xdr:rowOff>85725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031798" y="16214725"/>
          <a:ext cx="1818481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Numéro chez les adhérents</a:t>
          </a:r>
        </a:p>
      </xdr:txBody>
    </xdr:sp>
    <xdr:clientData/>
  </xdr:twoCellAnchor>
  <xdr:twoCellAnchor>
    <xdr:from>
      <xdr:col>22</xdr:col>
      <xdr:colOff>168910</xdr:colOff>
      <xdr:row>96</xdr:row>
      <xdr:rowOff>16192</xdr:rowOff>
    </xdr:from>
    <xdr:to>
      <xdr:col>26</xdr:col>
      <xdr:colOff>164677</xdr:colOff>
      <xdr:row>98</xdr:row>
      <xdr:rowOff>29950</xdr:rowOff>
    </xdr:to>
    <xdr:sp macro="" textlink="">
      <xdr:nvSpPr>
        <xdr:cNvPr id="63" name="ZoneTexte 1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258810" y="16678592"/>
          <a:ext cx="1113367" cy="343958"/>
        </a:xfrm>
        <a:prstGeom prst="rect">
          <a:avLst/>
        </a:prstGeom>
        <a:solidFill>
          <a:srgbClr val="3366FF">
            <a:alpha val="97000"/>
          </a:srgbClr>
        </a:solidFill>
        <a:ln w="9525" cmpd="sng">
          <a:solidFill>
            <a:schemeClr val="lt1">
              <a:shade val="50000"/>
              <a:alpha val="7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000" b="1">
              <a:solidFill>
                <a:srgbClr val="FF6600"/>
              </a:solidFill>
            </a:rPr>
            <a:t>Jalon 4  </a:t>
          </a:r>
        </a:p>
      </xdr:txBody>
    </xdr:sp>
    <xdr:clientData/>
  </xdr:twoCellAnchor>
  <xdr:twoCellAnchor>
    <xdr:from>
      <xdr:col>1</xdr:col>
      <xdr:colOff>913765</xdr:colOff>
      <xdr:row>95</xdr:row>
      <xdr:rowOff>26987</xdr:rowOff>
    </xdr:from>
    <xdr:to>
      <xdr:col>4</xdr:col>
      <xdr:colOff>85884</xdr:colOff>
      <xdr:row>100</xdr:row>
      <xdr:rowOff>70326</xdr:rowOff>
    </xdr:to>
    <xdr:sp macro="" textlink="">
      <xdr:nvSpPr>
        <xdr:cNvPr id="68" name="Bulle rectangulaire à coins arrondis 2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840865" y="16524287"/>
          <a:ext cx="1343819" cy="868839"/>
        </a:xfrm>
        <a:prstGeom prst="wedgeRoundRectCallout">
          <a:avLst>
            <a:gd name="adj1" fmla="val 36121"/>
            <a:gd name="adj2" fmla="val -162146"/>
            <a:gd name="adj3" fmla="val 16667"/>
          </a:avLst>
        </a:prstGeom>
        <a:solidFill>
          <a:srgbClr val="FF66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100"/>
            <a:t>envoi de la liste</a:t>
          </a:r>
          <a:r>
            <a:rPr lang="fr-FR" sz="1100" baseline="0"/>
            <a:t> de distribution à IJA</a:t>
          </a:r>
          <a:endParaRPr lang="fr-FR" sz="1100"/>
        </a:p>
      </xdr:txBody>
    </xdr:sp>
    <xdr:clientData/>
  </xdr:twoCellAnchor>
  <xdr:twoCellAnchor>
    <xdr:from>
      <xdr:col>30</xdr:col>
      <xdr:colOff>112219</xdr:colOff>
      <xdr:row>34</xdr:row>
      <xdr:rowOff>60958</xdr:rowOff>
    </xdr:from>
    <xdr:to>
      <xdr:col>36</xdr:col>
      <xdr:colOff>155399</xdr:colOff>
      <xdr:row>37</xdr:row>
      <xdr:rowOff>63498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990A92A-DE52-4BBF-883E-68CDB3DD40EC}"/>
            </a:ext>
          </a:extLst>
        </xdr:cNvPr>
        <xdr:cNvSpPr txBox="1"/>
      </xdr:nvSpPr>
      <xdr:spPr>
        <a:xfrm rot="20567432">
          <a:off x="10437319" y="5928358"/>
          <a:ext cx="1719580" cy="497840"/>
        </a:xfrm>
        <a:prstGeom prst="rect">
          <a:avLst/>
        </a:prstGeom>
        <a:solidFill>
          <a:schemeClr val="bg2">
            <a:alpha val="97000"/>
          </a:schemeClr>
        </a:solidFill>
        <a:ln w="9525" cmpd="sng">
          <a:solidFill>
            <a:schemeClr val="lt1">
              <a:shade val="50000"/>
              <a:alpha val="7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400" b="0">
              <a:solidFill>
                <a:sysClr val="windowText" lastClr="000000"/>
              </a:solidFill>
            </a:rPr>
            <a:t>Dates</a:t>
          </a:r>
          <a:r>
            <a:rPr lang="fr-FR" sz="1400" b="0" baseline="0">
              <a:solidFill>
                <a:sysClr val="windowText" lastClr="000000"/>
              </a:solidFill>
            </a:rPr>
            <a:t> CoPUBLI 2025</a:t>
          </a:r>
        </a:p>
        <a:p>
          <a:r>
            <a:rPr lang="fr-FR" sz="1400" b="0" baseline="0">
              <a:solidFill>
                <a:sysClr val="windowText" lastClr="000000"/>
              </a:solidFill>
            </a:rPr>
            <a:t> à programmer</a:t>
          </a:r>
          <a:endParaRPr lang="fr-FR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234793</xdr:colOff>
      <xdr:row>45</xdr:row>
      <xdr:rowOff>130175</xdr:rowOff>
    </xdr:from>
    <xdr:to>
      <xdr:col>9</xdr:col>
      <xdr:colOff>31591</xdr:colOff>
      <xdr:row>49</xdr:row>
      <xdr:rowOff>120174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277E8D95-B096-813A-A0FC-A09702FEE33A}"/>
            </a:ext>
          </a:extLst>
        </xdr:cNvPr>
        <xdr:cNvGrpSpPr/>
      </xdr:nvGrpSpPr>
      <xdr:grpSpPr>
        <a:xfrm>
          <a:off x="3092293" y="8143875"/>
          <a:ext cx="1396998" cy="650399"/>
          <a:chOff x="7642861" y="1476376"/>
          <a:chExt cx="1369217" cy="609124"/>
        </a:xfrm>
      </xdr:grpSpPr>
      <xdr:sp macro="" textlink="">
        <xdr:nvSpPr>
          <xdr:cNvPr id="11" name="Bulle ronde 47">
            <a:extLst>
              <a:ext uri="{FF2B5EF4-FFF2-40B4-BE49-F238E27FC236}">
                <a16:creationId xmlns:a16="http://schemas.microsoft.com/office/drawing/2014/main" id="{3BB75C3C-722A-4426-9004-B7A5EA4D393D}"/>
              </a:ext>
            </a:extLst>
          </xdr:cNvPr>
          <xdr:cNvSpPr/>
        </xdr:nvSpPr>
        <xdr:spPr>
          <a:xfrm>
            <a:off x="7819074" y="1476376"/>
            <a:ext cx="973455" cy="609124"/>
          </a:xfrm>
          <a:prstGeom prst="wedgeEllipseCallout">
            <a:avLst>
              <a:gd name="adj1" fmla="val -28917"/>
              <a:gd name="adj2" fmla="val -67666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:a16="http://schemas.microsoft.com/office/drawing/2014/main" id="{0462A5C3-98C6-45BC-B208-C49E65138A30}"/>
              </a:ext>
            </a:extLst>
          </xdr:cNvPr>
          <xdr:cNvSpPr txBox="1"/>
        </xdr:nvSpPr>
        <xdr:spPr>
          <a:xfrm>
            <a:off x="7642861" y="1517810"/>
            <a:ext cx="1369217" cy="5389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200" b="1">
                <a:solidFill>
                  <a:schemeClr val="tx1"/>
                </a:solidFill>
              </a:rPr>
              <a:t>Début</a:t>
            </a:r>
            <a:r>
              <a:rPr lang="fr-FR" sz="1200" b="1" baseline="0">
                <a:solidFill>
                  <a:schemeClr val="tx1"/>
                </a:solidFill>
              </a:rPr>
              <a:t> </a:t>
            </a:r>
          </a:p>
          <a:p>
            <a:pPr algn="ctr"/>
            <a:r>
              <a:rPr lang="fr-FR" sz="1200" b="1" baseline="0">
                <a:solidFill>
                  <a:schemeClr val="tx1"/>
                </a:solidFill>
              </a:rPr>
              <a:t>processus  1</a:t>
            </a:r>
            <a:endParaRPr lang="fr-FR" sz="12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219075</xdr:colOff>
      <xdr:row>59</xdr:row>
      <xdr:rowOff>153670</xdr:rowOff>
    </xdr:from>
    <xdr:to>
      <xdr:col>21</xdr:col>
      <xdr:colOff>206435</xdr:colOff>
      <xdr:row>64</xdr:row>
      <xdr:rowOff>150949</xdr:rowOff>
    </xdr:to>
    <xdr:sp macro="" textlink="">
      <xdr:nvSpPr>
        <xdr:cNvPr id="14" name="Bulle rectangulaire à coins arrondis 3">
          <a:extLst>
            <a:ext uri="{FF2B5EF4-FFF2-40B4-BE49-F238E27FC236}">
              <a16:creationId xmlns:a16="http://schemas.microsoft.com/office/drawing/2014/main" id="{0F0E8A63-1C04-4E09-8A25-4D8B7AD6526E}"/>
            </a:ext>
          </a:extLst>
        </xdr:cNvPr>
        <xdr:cNvSpPr>
          <a:spLocks noChangeArrowheads="1"/>
        </xdr:cNvSpPr>
      </xdr:nvSpPr>
      <xdr:spPr bwMode="auto">
        <a:xfrm>
          <a:off x="6911975" y="10351770"/>
          <a:ext cx="1104960" cy="822779"/>
        </a:xfrm>
        <a:prstGeom prst="wedgeRoundRectCallout">
          <a:avLst>
            <a:gd name="adj1" fmla="val -3477"/>
            <a:gd name="adj2" fmla="val -86645"/>
            <a:gd name="adj3" fmla="val 16667"/>
          </a:avLst>
        </a:prstGeom>
        <a:gradFill rotWithShape="1">
          <a:gsLst>
            <a:gs pos="0">
              <a:srgbClr val="3F80CD"/>
            </a:gs>
            <a:gs pos="100000">
              <a:srgbClr val="9BC1FF"/>
            </a:gs>
          </a:gsLst>
          <a:lin ang="16200000"/>
        </a:gra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FFFFFF"/>
              </a:solidFill>
              <a:latin typeface="Calibri"/>
            </a:rPr>
            <a:t>Gel des N (=10?) premiers articles</a:t>
          </a:r>
        </a:p>
      </xdr:txBody>
    </xdr:sp>
    <xdr:clientData/>
  </xdr:twoCellAnchor>
  <xdr:oneCellAnchor>
    <xdr:from>
      <xdr:col>32</xdr:col>
      <xdr:colOff>148566</xdr:colOff>
      <xdr:row>17</xdr:row>
      <xdr:rowOff>134188</xdr:rowOff>
    </xdr:from>
    <xdr:ext cx="627812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1CBA324-2743-21E9-9CE0-5416BEB47056}"/>
            </a:ext>
          </a:extLst>
        </xdr:cNvPr>
        <xdr:cNvSpPr txBox="1"/>
      </xdr:nvSpPr>
      <xdr:spPr>
        <a:xfrm>
          <a:off x="10850113" y="3033622"/>
          <a:ext cx="627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000"/>
            <a:t>Copubl</a:t>
          </a:r>
          <a:r>
            <a:rPr lang="fr-FR" sz="1100"/>
            <a:t>i</a:t>
          </a:r>
        </a:p>
      </xdr:txBody>
    </xdr:sp>
    <xdr:clientData/>
  </xdr:oneCellAnchor>
  <xdr:twoCellAnchor>
    <xdr:from>
      <xdr:col>33</xdr:col>
      <xdr:colOff>110227</xdr:colOff>
      <xdr:row>17</xdr:row>
      <xdr:rowOff>71887</xdr:rowOff>
    </xdr:from>
    <xdr:to>
      <xdr:col>33</xdr:col>
      <xdr:colOff>196491</xdr:colOff>
      <xdr:row>18</xdr:row>
      <xdr:rowOff>47924</xdr:rowOff>
    </xdr:to>
    <xdr:sp macro="" textlink="">
      <xdr:nvSpPr>
        <xdr:cNvPr id="4" name="Flèche : haut 3">
          <a:extLst>
            <a:ext uri="{FF2B5EF4-FFF2-40B4-BE49-F238E27FC236}">
              <a16:creationId xmlns:a16="http://schemas.microsoft.com/office/drawing/2014/main" id="{FE5E1953-07C2-70D6-120A-C5E461410E28}"/>
            </a:ext>
          </a:extLst>
        </xdr:cNvPr>
        <xdr:cNvSpPr/>
      </xdr:nvSpPr>
      <xdr:spPr>
        <a:xfrm>
          <a:off x="11084944" y="2971321"/>
          <a:ext cx="86264" cy="134188"/>
        </a:xfrm>
        <a:prstGeom prst="up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134188</xdr:colOff>
      <xdr:row>31</xdr:row>
      <xdr:rowOff>158150</xdr:rowOff>
    </xdr:from>
    <xdr:ext cx="627812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7279BFD3-ACAA-42F4-ABDE-B7F5C1A7104E}"/>
            </a:ext>
          </a:extLst>
        </xdr:cNvPr>
        <xdr:cNvSpPr txBox="1"/>
      </xdr:nvSpPr>
      <xdr:spPr>
        <a:xfrm>
          <a:off x="3215735" y="5391508"/>
          <a:ext cx="627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000"/>
            <a:t>Copubl</a:t>
          </a:r>
          <a:r>
            <a:rPr lang="fr-FR" sz="1100"/>
            <a:t>i</a:t>
          </a:r>
        </a:p>
      </xdr:txBody>
    </xdr:sp>
    <xdr:clientData/>
  </xdr:oneCellAnchor>
  <xdr:twoCellAnchor>
    <xdr:from>
      <xdr:col>5</xdr:col>
      <xdr:colOff>124604</xdr:colOff>
      <xdr:row>31</xdr:row>
      <xdr:rowOff>95849</xdr:rowOff>
    </xdr:from>
    <xdr:to>
      <xdr:col>5</xdr:col>
      <xdr:colOff>210868</xdr:colOff>
      <xdr:row>32</xdr:row>
      <xdr:rowOff>71886</xdr:rowOff>
    </xdr:to>
    <xdr:sp macro="" textlink="">
      <xdr:nvSpPr>
        <xdr:cNvPr id="9" name="Flèche : haut 8">
          <a:extLst>
            <a:ext uri="{FF2B5EF4-FFF2-40B4-BE49-F238E27FC236}">
              <a16:creationId xmlns:a16="http://schemas.microsoft.com/office/drawing/2014/main" id="{BB42D94F-86C6-4B8E-B28A-6AE9BC00D064}"/>
            </a:ext>
          </a:extLst>
        </xdr:cNvPr>
        <xdr:cNvSpPr/>
      </xdr:nvSpPr>
      <xdr:spPr>
        <a:xfrm>
          <a:off x="3450566" y="5329207"/>
          <a:ext cx="86264" cy="134188"/>
        </a:xfrm>
        <a:prstGeom prst="up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70644</xdr:colOff>
      <xdr:row>46</xdr:row>
      <xdr:rowOff>11906</xdr:rowOff>
    </xdr:from>
    <xdr:to>
      <xdr:col>45</xdr:col>
      <xdr:colOff>126209</xdr:colOff>
      <xdr:row>50</xdr:row>
      <xdr:rowOff>76200</xdr:rowOff>
    </xdr:to>
    <xdr:sp macro="" textlink="">
      <xdr:nvSpPr>
        <xdr:cNvPr id="6" name="Bulle rectangulaire à coins arrondis 2">
          <a:extLst>
            <a:ext uri="{FF2B5EF4-FFF2-40B4-BE49-F238E27FC236}">
              <a16:creationId xmlns:a16="http://schemas.microsoft.com/office/drawing/2014/main" id="{D4AECC91-1080-40FD-B2DE-9F153A912830}"/>
            </a:ext>
          </a:extLst>
        </xdr:cNvPr>
        <xdr:cNvSpPr>
          <a:spLocks noChangeArrowheads="1"/>
        </xdr:cNvSpPr>
      </xdr:nvSpPr>
      <xdr:spPr bwMode="auto">
        <a:xfrm>
          <a:off x="13189744" y="8190706"/>
          <a:ext cx="1452565" cy="724694"/>
        </a:xfrm>
        <a:prstGeom prst="wedgeRoundRectCallout">
          <a:avLst>
            <a:gd name="adj1" fmla="val 92067"/>
            <a:gd name="adj2" fmla="val -69716"/>
            <a:gd name="adj3" fmla="val 16667"/>
          </a:avLst>
        </a:prstGeom>
        <a:gradFill rotWithShape="1">
          <a:gsLst>
            <a:gs pos="0">
              <a:srgbClr val="3F80CD"/>
            </a:gs>
            <a:gs pos="100000">
              <a:srgbClr val="9BC1FF"/>
            </a:gs>
          </a:gsLst>
          <a:lin ang="16200000"/>
        </a:gra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FFFFFF"/>
              </a:solidFill>
              <a:latin typeface="Calibri"/>
            </a:rPr>
            <a:t>Gel de la liste des intentions d'articles</a:t>
          </a:r>
        </a:p>
      </xdr:txBody>
    </xdr:sp>
    <xdr:clientData/>
  </xdr:twoCellAnchor>
  <xdr:twoCellAnchor>
    <xdr:from>
      <xdr:col>40</xdr:col>
      <xdr:colOff>127000</xdr:colOff>
      <xdr:row>50</xdr:row>
      <xdr:rowOff>152400</xdr:rowOff>
    </xdr:from>
    <xdr:to>
      <xdr:col>45</xdr:col>
      <xdr:colOff>123826</xdr:colOff>
      <xdr:row>53</xdr:row>
      <xdr:rowOff>5080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20E83743-DD6A-4DB0-9E23-92534B7DE9F5}"/>
            </a:ext>
          </a:extLst>
        </xdr:cNvPr>
        <xdr:cNvSpPr txBox="1"/>
      </xdr:nvSpPr>
      <xdr:spPr>
        <a:xfrm>
          <a:off x="13246100" y="8763000"/>
          <a:ext cx="1393826" cy="347980"/>
        </a:xfrm>
        <a:prstGeom prst="rect">
          <a:avLst/>
        </a:prstGeom>
        <a:solidFill>
          <a:srgbClr val="3366FF">
            <a:alpha val="97000"/>
          </a:srgbClr>
        </a:solidFill>
        <a:ln w="9525" cmpd="sng">
          <a:solidFill>
            <a:schemeClr val="lt1">
              <a:shade val="50000"/>
              <a:alpha val="7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2000" b="1">
              <a:solidFill>
                <a:srgbClr val="FF6600"/>
              </a:solidFill>
            </a:rPr>
            <a:t>Jalon 1 </a:t>
          </a:r>
        </a:p>
      </xdr:txBody>
    </xdr:sp>
    <xdr:clientData/>
  </xdr:twoCellAnchor>
  <xdr:twoCellAnchor>
    <xdr:from>
      <xdr:col>40</xdr:col>
      <xdr:colOff>127000</xdr:colOff>
      <xdr:row>85</xdr:row>
      <xdr:rowOff>177800</xdr:rowOff>
    </xdr:from>
    <xdr:to>
      <xdr:col>45</xdr:col>
      <xdr:colOff>102659</xdr:colOff>
      <xdr:row>91</xdr:row>
      <xdr:rowOff>19685</xdr:rowOff>
    </xdr:to>
    <xdr:sp macro="" textlink="">
      <xdr:nvSpPr>
        <xdr:cNvPr id="15" name="Explosion 1 42">
          <a:extLst>
            <a:ext uri="{FF2B5EF4-FFF2-40B4-BE49-F238E27FC236}">
              <a16:creationId xmlns:a16="http://schemas.microsoft.com/office/drawing/2014/main" id="{ECDB54E8-28A6-4939-8A32-0862A4CC80C1}"/>
            </a:ext>
          </a:extLst>
        </xdr:cNvPr>
        <xdr:cNvSpPr/>
      </xdr:nvSpPr>
      <xdr:spPr>
        <a:xfrm>
          <a:off x="13246100" y="14770100"/>
          <a:ext cx="1372659" cy="934085"/>
        </a:xfrm>
        <a:prstGeom prst="irregularSeal1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100"/>
        </a:p>
      </xdr:txBody>
    </xdr:sp>
    <xdr:clientData/>
  </xdr:twoCellAnchor>
  <xdr:twoCellAnchor>
    <xdr:from>
      <xdr:col>6</xdr:col>
      <xdr:colOff>165100</xdr:colOff>
      <xdr:row>59</xdr:row>
      <xdr:rowOff>101600</xdr:rowOff>
    </xdr:from>
    <xdr:to>
      <xdr:col>10</xdr:col>
      <xdr:colOff>258765</xdr:colOff>
      <xdr:row>63</xdr:row>
      <xdr:rowOff>38100</xdr:rowOff>
    </xdr:to>
    <xdr:sp macro="" textlink="">
      <xdr:nvSpPr>
        <xdr:cNvPr id="17" name="Bulle rectangulaire à coins arrondis 2">
          <a:extLst>
            <a:ext uri="{FF2B5EF4-FFF2-40B4-BE49-F238E27FC236}">
              <a16:creationId xmlns:a16="http://schemas.microsoft.com/office/drawing/2014/main" id="{05EA7AB7-ED16-4508-B4F5-BE52DF87C588}"/>
            </a:ext>
          </a:extLst>
        </xdr:cNvPr>
        <xdr:cNvSpPr>
          <a:spLocks noChangeArrowheads="1"/>
        </xdr:cNvSpPr>
      </xdr:nvSpPr>
      <xdr:spPr bwMode="auto">
        <a:xfrm>
          <a:off x="3784600" y="10502900"/>
          <a:ext cx="1211265" cy="596900"/>
        </a:xfrm>
        <a:prstGeom prst="wedgeRoundRectCallout">
          <a:avLst>
            <a:gd name="adj1" fmla="val 92067"/>
            <a:gd name="adj2" fmla="val -69716"/>
            <a:gd name="adj3" fmla="val 16667"/>
          </a:avLst>
        </a:prstGeom>
        <a:solidFill>
          <a:srgbClr val="FFFF00"/>
        </a:soli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chemeClr val="tx1"/>
              </a:solidFill>
              <a:latin typeface="Calibri"/>
            </a:rPr>
            <a:t>RAP 1 RRG</a:t>
          </a:r>
        </a:p>
      </xdr:txBody>
    </xdr:sp>
    <xdr:clientData/>
  </xdr:twoCellAnchor>
  <xdr:twoCellAnchor>
    <xdr:from>
      <xdr:col>13</xdr:col>
      <xdr:colOff>127000</xdr:colOff>
      <xdr:row>71</xdr:row>
      <xdr:rowOff>139700</xdr:rowOff>
    </xdr:from>
    <xdr:to>
      <xdr:col>17</xdr:col>
      <xdr:colOff>220665</xdr:colOff>
      <xdr:row>75</xdr:row>
      <xdr:rowOff>76200</xdr:rowOff>
    </xdr:to>
    <xdr:sp macro="" textlink="">
      <xdr:nvSpPr>
        <xdr:cNvPr id="19" name="Bulle rectangulaire à coins arrondis 2">
          <a:extLst>
            <a:ext uri="{FF2B5EF4-FFF2-40B4-BE49-F238E27FC236}">
              <a16:creationId xmlns:a16="http://schemas.microsoft.com/office/drawing/2014/main" id="{2363282E-7F48-4B6D-883F-6586D9282D68}"/>
            </a:ext>
          </a:extLst>
        </xdr:cNvPr>
        <xdr:cNvSpPr>
          <a:spLocks noChangeArrowheads="1"/>
        </xdr:cNvSpPr>
      </xdr:nvSpPr>
      <xdr:spPr bwMode="auto">
        <a:xfrm>
          <a:off x="5702300" y="12344400"/>
          <a:ext cx="1211265" cy="596900"/>
        </a:xfrm>
        <a:prstGeom prst="wedgeRoundRectCallout">
          <a:avLst>
            <a:gd name="adj1" fmla="val 92067"/>
            <a:gd name="adj2" fmla="val -69716"/>
            <a:gd name="adj3" fmla="val 16667"/>
          </a:avLst>
        </a:prstGeom>
        <a:solidFill>
          <a:srgbClr val="FFFF00"/>
        </a:soli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chemeClr val="tx1"/>
              </a:solidFill>
              <a:latin typeface="Calibri"/>
            </a:rPr>
            <a:t>RAP 2 RRG</a:t>
          </a:r>
        </a:p>
      </xdr:txBody>
    </xdr:sp>
    <xdr:clientData/>
  </xdr:twoCellAnchor>
  <xdr:twoCellAnchor>
    <xdr:from>
      <xdr:col>1</xdr:col>
      <xdr:colOff>1295400</xdr:colOff>
      <xdr:row>22</xdr:row>
      <xdr:rowOff>88900</xdr:rowOff>
    </xdr:from>
    <xdr:to>
      <xdr:col>6</xdr:col>
      <xdr:colOff>17465</xdr:colOff>
      <xdr:row>26</xdr:row>
      <xdr:rowOff>139700</xdr:rowOff>
    </xdr:to>
    <xdr:sp macro="" textlink="">
      <xdr:nvSpPr>
        <xdr:cNvPr id="20" name="Bulle rectangulaire à coins arrondis 2">
          <a:extLst>
            <a:ext uri="{FF2B5EF4-FFF2-40B4-BE49-F238E27FC236}">
              <a16:creationId xmlns:a16="http://schemas.microsoft.com/office/drawing/2014/main" id="{20907D3D-78F6-4A40-AE60-1F7BD97B29EA}"/>
            </a:ext>
          </a:extLst>
        </xdr:cNvPr>
        <xdr:cNvSpPr>
          <a:spLocks noChangeArrowheads="1"/>
        </xdr:cNvSpPr>
      </xdr:nvSpPr>
      <xdr:spPr bwMode="auto">
        <a:xfrm>
          <a:off x="2222500" y="4140200"/>
          <a:ext cx="1414465" cy="723900"/>
        </a:xfrm>
        <a:prstGeom prst="wedgeRoundRectCallout">
          <a:avLst>
            <a:gd name="adj1" fmla="val 87578"/>
            <a:gd name="adj2" fmla="val 46073"/>
            <a:gd name="adj3" fmla="val 16667"/>
          </a:avLst>
        </a:prstGeom>
        <a:solidFill>
          <a:srgbClr val="92D050"/>
        </a:solidFill>
        <a:ln w="9525" algn="ctr">
          <a:solidFill>
            <a:srgbClr val="4A7EBB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chemeClr val="tx1"/>
              </a:solidFill>
              <a:latin typeface="Calibri"/>
            </a:rPr>
            <a:t>Réunion RH avec Thierry Moreau et Jean Bral</a:t>
          </a:r>
        </a:p>
      </xdr:txBody>
    </xdr:sp>
    <xdr:clientData/>
  </xdr:twoCellAnchor>
  <xdr:twoCellAnchor>
    <xdr:from>
      <xdr:col>20</xdr:col>
      <xdr:colOff>0</xdr:colOff>
      <xdr:row>47</xdr:row>
      <xdr:rowOff>25400</xdr:rowOff>
    </xdr:from>
    <xdr:to>
      <xdr:col>25</xdr:col>
      <xdr:colOff>228600</xdr:colOff>
      <xdr:row>51</xdr:row>
      <xdr:rowOff>88900</xdr:rowOff>
    </xdr:to>
    <xdr:sp macro="" textlink="">
      <xdr:nvSpPr>
        <xdr:cNvPr id="12" name="Bulle narrative : rectangle 11">
          <a:extLst>
            <a:ext uri="{FF2B5EF4-FFF2-40B4-BE49-F238E27FC236}">
              <a16:creationId xmlns:a16="http://schemas.microsoft.com/office/drawing/2014/main" id="{47E1E9F0-DEF7-822D-5B08-7893D7289AD4}"/>
            </a:ext>
          </a:extLst>
        </xdr:cNvPr>
        <xdr:cNvSpPr/>
      </xdr:nvSpPr>
      <xdr:spPr>
        <a:xfrm>
          <a:off x="7531100" y="8369300"/>
          <a:ext cx="1625600" cy="723900"/>
        </a:xfrm>
        <a:prstGeom prst="wedgeRectCallout">
          <a:avLst>
            <a:gd name="adj1" fmla="val -24739"/>
            <a:gd name="adj2" fmla="val -84868"/>
          </a:avLst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Point 0 à planifier avec RRG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.danielcave@gmail.com" TargetMode="External"/><Relationship Id="rId13" Type="http://schemas.openxmlformats.org/officeDocument/2006/relationships/hyperlink" Target="mailto:g.messier@autobernard.com" TargetMode="External"/><Relationship Id="rId18" Type="http://schemas.openxmlformats.org/officeDocument/2006/relationships/hyperlink" Target="mailto:tsybord@yahoo.fr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mailto:didier.saintjalmes@wanadoo.fr" TargetMode="External"/><Relationship Id="rId21" Type="http://schemas.openxmlformats.org/officeDocument/2006/relationships/hyperlink" Target="mailto:francoise.lavergne@icloud.com" TargetMode="External"/><Relationship Id="rId7" Type="http://schemas.openxmlformats.org/officeDocument/2006/relationships/hyperlink" Target="mailto:jean.bral@wanadoo.fr" TargetMode="External"/><Relationship Id="rId12" Type="http://schemas.openxmlformats.org/officeDocument/2006/relationships/hyperlink" Target="mailto:lemonnier.guerrus1@wanadoo.fr" TargetMode="External"/><Relationship Id="rId17" Type="http://schemas.openxmlformats.org/officeDocument/2006/relationships/hyperlink" Target="mailto:souchetalain92@gmail.com" TargetMode="External"/><Relationship Id="rId25" Type="http://schemas.openxmlformats.org/officeDocument/2006/relationships/hyperlink" Target="mailto:claude.garnon@club-internet.fr" TargetMode="External"/><Relationship Id="rId2" Type="http://schemas.openxmlformats.org/officeDocument/2006/relationships/hyperlink" Target="mailto:lcaperan@gmail.com" TargetMode="External"/><Relationship Id="rId16" Type="http://schemas.openxmlformats.org/officeDocument/2006/relationships/hyperlink" Target="mailto:sophie.seiss@free.fr" TargetMode="External"/><Relationship Id="rId20" Type="http://schemas.openxmlformats.org/officeDocument/2006/relationships/hyperlink" Target="mailto:archista@wanadoo.fr" TargetMode="External"/><Relationship Id="rId1" Type="http://schemas.openxmlformats.org/officeDocument/2006/relationships/hyperlink" Target="mailto:gerard.roulet@gmail.com" TargetMode="External"/><Relationship Id="rId6" Type="http://schemas.openxmlformats.org/officeDocument/2006/relationships/hyperlink" Target="mailto:philippe.buros@renault.com" TargetMode="External"/><Relationship Id="rId11" Type="http://schemas.openxmlformats.org/officeDocument/2006/relationships/hyperlink" Target="mailto:l.lemaitre@yahoo.fr" TargetMode="External"/><Relationship Id="rId24" Type="http://schemas.openxmlformats.org/officeDocument/2006/relationships/hyperlink" Target="mailto:isabelle.lecluse@renault.com" TargetMode="External"/><Relationship Id="rId5" Type="http://schemas.openxmlformats.org/officeDocument/2006/relationships/hyperlink" Target="mailto:kevin.hick@orange.fr" TargetMode="External"/><Relationship Id="rId15" Type="http://schemas.openxmlformats.org/officeDocument/2006/relationships/hyperlink" Target="mailto:regism.picot@laposte.net" TargetMode="External"/><Relationship Id="rId23" Type="http://schemas.openxmlformats.org/officeDocument/2006/relationships/hyperlink" Target="mailto:chiffre.james@numericable.fr" TargetMode="External"/><Relationship Id="rId10" Type="http://schemas.openxmlformats.org/officeDocument/2006/relationships/hyperlink" Target="mailto:danielle.perray@gmail.com" TargetMode="External"/><Relationship Id="rId19" Type="http://schemas.openxmlformats.org/officeDocument/2006/relationships/hyperlink" Target="mailto:christian.parfait@hotmail.fr" TargetMode="External"/><Relationship Id="rId4" Type="http://schemas.openxmlformats.org/officeDocument/2006/relationships/hyperlink" Target="mailto:d.pouillart@sfr.fr" TargetMode="External"/><Relationship Id="rId9" Type="http://schemas.openxmlformats.org/officeDocument/2006/relationships/hyperlink" Target="mailto:esses76@gmail.com" TargetMode="External"/><Relationship Id="rId14" Type="http://schemas.openxmlformats.org/officeDocument/2006/relationships/hyperlink" Target="mailto:jplmad@hotmail.com" TargetMode="External"/><Relationship Id="rId22" Type="http://schemas.openxmlformats.org/officeDocument/2006/relationships/hyperlink" Target="mailto:bernard.berry@sf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CJ112"/>
  <sheetViews>
    <sheetView topLeftCell="A29" zoomScale="60" zoomScaleNormal="60" workbookViewId="0">
      <selection activeCell="AF50" sqref="AF50"/>
    </sheetView>
  </sheetViews>
  <sheetFormatPr baseColWidth="10" defaultColWidth="11" defaultRowHeight="12.6" x14ac:dyDescent="0.2"/>
  <cols>
    <col min="2" max="2" width="20.08984375" customWidth="1"/>
    <col min="3" max="3" width="2.81640625" customWidth="1"/>
    <col min="4" max="5" width="2.90625" customWidth="1"/>
    <col min="6" max="47" width="3.26953125" customWidth="1"/>
    <col min="48" max="48" width="3.6328125" customWidth="1"/>
    <col min="49" max="97" width="3.26953125" customWidth="1"/>
  </cols>
  <sheetData>
    <row r="1" spans="1:84" ht="33" customHeight="1" thickBot="1" x14ac:dyDescent="0.25">
      <c r="A1" s="107" t="s">
        <v>16</v>
      </c>
      <c r="B1" s="139">
        <v>44099</v>
      </c>
      <c r="C1" s="139"/>
      <c r="D1" s="139"/>
      <c r="E1" s="140" t="s">
        <v>90</v>
      </c>
      <c r="F1" s="107"/>
      <c r="G1" s="107"/>
      <c r="H1" s="107"/>
      <c r="I1" s="107"/>
      <c r="J1" s="107"/>
    </row>
    <row r="2" spans="1:84" ht="16.8" thickBot="1" x14ac:dyDescent="0.35">
      <c r="E2" s="253" t="s">
        <v>85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  <c r="S2" s="256" t="s">
        <v>77</v>
      </c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8"/>
      <c r="AX2" s="282" t="s">
        <v>81</v>
      </c>
      <c r="AY2" s="283"/>
      <c r="AZ2" s="283"/>
      <c r="BA2" s="284"/>
    </row>
    <row r="3" spans="1:84" ht="16.2" x14ac:dyDescent="0.2">
      <c r="A3" s="3" t="s">
        <v>17</v>
      </c>
      <c r="B3" t="s">
        <v>18</v>
      </c>
      <c r="E3" s="274">
        <v>25</v>
      </c>
      <c r="F3" s="285"/>
      <c r="G3" s="285"/>
      <c r="H3" s="285"/>
      <c r="I3" s="285"/>
      <c r="J3" s="285"/>
      <c r="K3" s="286"/>
      <c r="L3" s="262">
        <v>26</v>
      </c>
      <c r="M3" s="263"/>
      <c r="N3" s="263"/>
      <c r="O3" s="263"/>
      <c r="P3" s="263"/>
      <c r="Q3" s="263"/>
      <c r="R3" s="264"/>
      <c r="S3" s="259">
        <v>27</v>
      </c>
      <c r="T3" s="260"/>
      <c r="U3" s="260"/>
      <c r="V3" s="260"/>
      <c r="W3" s="260"/>
      <c r="X3" s="260"/>
      <c r="Y3" s="261"/>
      <c r="Z3" s="259">
        <v>28</v>
      </c>
      <c r="AA3" s="260"/>
      <c r="AB3" s="260"/>
      <c r="AC3" s="260"/>
      <c r="AD3" s="260"/>
      <c r="AE3" s="260"/>
      <c r="AF3" s="261"/>
      <c r="AG3" s="259">
        <v>29</v>
      </c>
      <c r="AH3" s="260"/>
      <c r="AI3" s="260"/>
      <c r="AJ3" s="260"/>
      <c r="AK3" s="260"/>
      <c r="AL3" s="260"/>
      <c r="AM3" s="261"/>
      <c r="AN3" s="259">
        <v>30</v>
      </c>
      <c r="AO3" s="260"/>
      <c r="AP3" s="260"/>
      <c r="AQ3" s="260"/>
      <c r="AR3" s="260"/>
      <c r="AS3" s="260"/>
      <c r="AT3" s="261"/>
      <c r="AU3" s="259">
        <v>31</v>
      </c>
      <c r="AV3" s="260"/>
      <c r="AW3" s="260"/>
      <c r="AX3" s="260"/>
      <c r="AY3" s="260"/>
      <c r="AZ3" s="260"/>
      <c r="BA3" s="261"/>
    </row>
    <row r="4" spans="1:84" x14ac:dyDescent="0.2">
      <c r="A4" s="5" t="s">
        <v>19</v>
      </c>
      <c r="B4" t="s">
        <v>20</v>
      </c>
      <c r="E4" s="2">
        <v>17</v>
      </c>
      <c r="F4" s="2">
        <v>18</v>
      </c>
      <c r="G4" s="2">
        <v>19</v>
      </c>
      <c r="H4" s="2">
        <v>20</v>
      </c>
      <c r="I4" s="2">
        <v>21</v>
      </c>
      <c r="J4" s="2">
        <v>22</v>
      </c>
      <c r="K4" s="2">
        <v>23</v>
      </c>
      <c r="L4" s="18">
        <v>24</v>
      </c>
      <c r="M4" s="18">
        <v>25</v>
      </c>
      <c r="N4" s="18">
        <v>26</v>
      </c>
      <c r="O4" s="18">
        <v>27</v>
      </c>
      <c r="P4" s="18">
        <v>28</v>
      </c>
      <c r="Q4" s="18">
        <v>29</v>
      </c>
      <c r="R4" s="18">
        <v>30</v>
      </c>
      <c r="S4" s="18">
        <v>1</v>
      </c>
      <c r="T4" s="70">
        <v>2</v>
      </c>
      <c r="U4" s="18">
        <v>3</v>
      </c>
      <c r="V4" s="18">
        <v>4</v>
      </c>
      <c r="W4" s="18">
        <v>5</v>
      </c>
      <c r="X4" s="18">
        <v>6</v>
      </c>
      <c r="Y4" s="18">
        <v>7</v>
      </c>
      <c r="Z4" s="18">
        <v>8</v>
      </c>
      <c r="AA4" s="18">
        <v>9</v>
      </c>
      <c r="AB4" s="18">
        <v>10</v>
      </c>
      <c r="AC4" s="18">
        <v>11</v>
      </c>
      <c r="AD4" s="18">
        <v>12</v>
      </c>
      <c r="AE4" s="18">
        <v>13</v>
      </c>
      <c r="AF4" s="18">
        <v>14</v>
      </c>
      <c r="AG4" s="18">
        <v>15</v>
      </c>
      <c r="AH4" s="18">
        <v>16</v>
      </c>
      <c r="AI4" s="18">
        <v>17</v>
      </c>
      <c r="AJ4" s="18">
        <v>18</v>
      </c>
      <c r="AK4" s="18">
        <v>19</v>
      </c>
      <c r="AL4" s="18">
        <v>20</v>
      </c>
      <c r="AM4" s="42">
        <v>21</v>
      </c>
      <c r="AN4" s="82">
        <v>22</v>
      </c>
      <c r="AO4" s="82">
        <v>23</v>
      </c>
      <c r="AP4" s="82">
        <v>24</v>
      </c>
      <c r="AQ4" s="82">
        <v>25</v>
      </c>
      <c r="AR4" s="82">
        <v>26</v>
      </c>
      <c r="AS4" s="82">
        <v>27</v>
      </c>
      <c r="AT4" s="82">
        <v>28</v>
      </c>
      <c r="AU4" s="18">
        <v>29</v>
      </c>
      <c r="AV4" s="18">
        <v>30</v>
      </c>
      <c r="AW4" s="18">
        <v>31</v>
      </c>
      <c r="AX4" s="18">
        <v>1</v>
      </c>
      <c r="AY4" s="18">
        <v>2</v>
      </c>
      <c r="AZ4" s="18">
        <v>3</v>
      </c>
      <c r="BA4" s="18">
        <v>4</v>
      </c>
    </row>
    <row r="5" spans="1:84" x14ac:dyDescent="0.2">
      <c r="A5" s="12" t="s">
        <v>21</v>
      </c>
      <c r="B5" t="s">
        <v>22</v>
      </c>
      <c r="E5" s="18" t="s">
        <v>3</v>
      </c>
      <c r="F5" s="18" t="s">
        <v>25</v>
      </c>
      <c r="G5" s="18" t="s">
        <v>26</v>
      </c>
      <c r="H5" s="18" t="s">
        <v>27</v>
      </c>
      <c r="I5" s="18" t="s">
        <v>28</v>
      </c>
      <c r="J5" s="18" t="s">
        <v>29</v>
      </c>
      <c r="K5" s="18" t="s">
        <v>30</v>
      </c>
      <c r="L5" s="18" t="s">
        <v>3</v>
      </c>
      <c r="M5" s="18" t="s">
        <v>25</v>
      </c>
      <c r="N5" s="18" t="s">
        <v>26</v>
      </c>
      <c r="O5" s="18" t="s">
        <v>27</v>
      </c>
      <c r="P5" s="18" t="s">
        <v>28</v>
      </c>
      <c r="Q5" s="18" t="s">
        <v>29</v>
      </c>
      <c r="R5" s="18" t="s">
        <v>30</v>
      </c>
      <c r="S5" s="18" t="s">
        <v>31</v>
      </c>
      <c r="T5" s="70" t="s">
        <v>25</v>
      </c>
      <c r="U5" s="18" t="s">
        <v>26</v>
      </c>
      <c r="V5" s="18" t="s">
        <v>27</v>
      </c>
      <c r="W5" s="18" t="s">
        <v>28</v>
      </c>
      <c r="X5" s="18" t="s">
        <v>29</v>
      </c>
      <c r="Y5" s="18" t="s">
        <v>30</v>
      </c>
      <c r="Z5" s="18" t="s">
        <v>31</v>
      </c>
      <c r="AA5" s="18" t="s">
        <v>25</v>
      </c>
      <c r="AB5" s="18" t="s">
        <v>26</v>
      </c>
      <c r="AC5" s="18" t="s">
        <v>27</v>
      </c>
      <c r="AD5" s="18" t="s">
        <v>28</v>
      </c>
      <c r="AE5" s="18" t="s">
        <v>29</v>
      </c>
      <c r="AF5" s="18" t="s">
        <v>6</v>
      </c>
      <c r="AG5" s="18" t="s">
        <v>3</v>
      </c>
      <c r="AH5" s="18" t="s">
        <v>35</v>
      </c>
      <c r="AI5" s="18" t="s">
        <v>4</v>
      </c>
      <c r="AJ5" s="18" t="s">
        <v>8</v>
      </c>
      <c r="AK5" s="18" t="s">
        <v>2</v>
      </c>
      <c r="AL5" s="18" t="s">
        <v>5</v>
      </c>
      <c r="AM5" s="18" t="s">
        <v>6</v>
      </c>
      <c r="AN5" s="18" t="s">
        <v>3</v>
      </c>
      <c r="AO5" s="18" t="s">
        <v>35</v>
      </c>
      <c r="AP5" s="18" t="s">
        <v>4</v>
      </c>
      <c r="AQ5" s="18" t="s">
        <v>8</v>
      </c>
      <c r="AR5" s="18" t="s">
        <v>2</v>
      </c>
      <c r="AS5" s="18" t="s">
        <v>5</v>
      </c>
      <c r="AT5" s="18" t="s">
        <v>6</v>
      </c>
      <c r="AU5" s="18" t="s">
        <v>3</v>
      </c>
      <c r="AV5" s="18" t="s">
        <v>13</v>
      </c>
      <c r="AW5" s="18" t="s">
        <v>4</v>
      </c>
      <c r="AX5" s="18" t="s">
        <v>8</v>
      </c>
      <c r="AY5" s="18" t="s">
        <v>2</v>
      </c>
      <c r="AZ5" s="18" t="s">
        <v>5</v>
      </c>
      <c r="BA5" s="18" t="s">
        <v>6</v>
      </c>
    </row>
    <row r="6" spans="1:84" x14ac:dyDescent="0.2">
      <c r="A6" s="4" t="s">
        <v>23</v>
      </c>
      <c r="B6" t="s">
        <v>24</v>
      </c>
      <c r="E6" s="26"/>
      <c r="F6" s="138"/>
      <c r="BC6" s="20"/>
    </row>
    <row r="8" spans="1:84" x14ac:dyDescent="0.2">
      <c r="AT8" s="20"/>
    </row>
    <row r="14" spans="1:84" ht="16.2" x14ac:dyDescent="0.2">
      <c r="D14" s="44"/>
      <c r="E14" s="259" t="s">
        <v>81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59" t="s">
        <v>40</v>
      </c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1"/>
      <c r="BJ14" s="6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</row>
    <row r="15" spans="1:84" ht="16.2" x14ac:dyDescent="0.3">
      <c r="D15" s="45"/>
      <c r="E15" s="259">
        <v>32</v>
      </c>
      <c r="F15" s="265"/>
      <c r="G15" s="265"/>
      <c r="H15" s="265"/>
      <c r="I15" s="265"/>
      <c r="J15" s="265"/>
      <c r="K15" s="266"/>
      <c r="L15" s="259">
        <v>33</v>
      </c>
      <c r="M15" s="265"/>
      <c r="N15" s="265"/>
      <c r="O15" s="265"/>
      <c r="P15" s="265"/>
      <c r="Q15" s="265"/>
      <c r="R15" s="266"/>
      <c r="S15" s="259">
        <v>34</v>
      </c>
      <c r="T15" s="265"/>
      <c r="U15" s="265"/>
      <c r="V15" s="265"/>
      <c r="W15" s="265"/>
      <c r="X15" s="265"/>
      <c r="Y15" s="266"/>
      <c r="Z15" s="259">
        <v>35</v>
      </c>
      <c r="AA15" s="265"/>
      <c r="AB15" s="265"/>
      <c r="AC15" s="265"/>
      <c r="AD15" s="265"/>
      <c r="AE15" s="265"/>
      <c r="AF15" s="276"/>
      <c r="AG15" s="274">
        <v>36</v>
      </c>
      <c r="AH15" s="275"/>
      <c r="AI15" s="275"/>
      <c r="AJ15" s="275"/>
      <c r="AK15" s="275"/>
      <c r="AL15" s="275"/>
      <c r="AM15" s="276"/>
      <c r="AN15" s="268">
        <v>37</v>
      </c>
      <c r="AO15" s="269"/>
      <c r="AP15" s="269"/>
      <c r="AQ15" s="269"/>
      <c r="AR15" s="269"/>
      <c r="AS15" s="269"/>
      <c r="AT15" s="270"/>
      <c r="AU15" s="268">
        <v>38</v>
      </c>
      <c r="AV15" s="269"/>
      <c r="AW15" s="269"/>
      <c r="AX15" s="269"/>
      <c r="AY15" s="269"/>
      <c r="AZ15" s="269"/>
      <c r="BA15" s="270"/>
      <c r="BB15" s="271">
        <v>39</v>
      </c>
      <c r="BC15" s="272"/>
      <c r="BD15" s="272"/>
      <c r="BE15" s="272"/>
      <c r="BF15" s="272"/>
      <c r="BG15" s="272"/>
      <c r="BH15" s="273"/>
      <c r="BI15" s="90"/>
      <c r="BJ15" s="89"/>
      <c r="BK15" s="89"/>
      <c r="BL15" s="89"/>
      <c r="BM15" s="89"/>
      <c r="BN15" s="89"/>
      <c r="BO15" s="89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13"/>
      <c r="CE15" s="13"/>
      <c r="CF15" s="25"/>
    </row>
    <row r="16" spans="1:84" x14ac:dyDescent="0.2">
      <c r="D16" s="57"/>
      <c r="E16" s="18">
        <v>5</v>
      </c>
      <c r="F16" s="71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70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40">
        <v>20</v>
      </c>
      <c r="U16" s="18">
        <v>21</v>
      </c>
      <c r="V16" s="18">
        <v>22</v>
      </c>
      <c r="W16" s="18">
        <v>23</v>
      </c>
      <c r="X16" s="18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  <c r="AF16" s="18">
        <v>1</v>
      </c>
      <c r="AG16" s="18">
        <v>2</v>
      </c>
      <c r="AH16" s="77">
        <v>3</v>
      </c>
      <c r="AI16" s="18">
        <v>4</v>
      </c>
      <c r="AJ16" s="18">
        <v>5</v>
      </c>
      <c r="AK16" s="18">
        <v>6</v>
      </c>
      <c r="AL16" s="18">
        <v>7</v>
      </c>
      <c r="AM16" s="18">
        <v>8</v>
      </c>
      <c r="AN16" s="19">
        <v>9</v>
      </c>
      <c r="AO16" s="70">
        <v>10</v>
      </c>
      <c r="AP16" s="18">
        <v>11</v>
      </c>
      <c r="AQ16" s="18">
        <v>12</v>
      </c>
      <c r="AR16" s="18">
        <v>13</v>
      </c>
      <c r="AS16" s="18">
        <v>14</v>
      </c>
      <c r="AT16" s="18">
        <v>15</v>
      </c>
      <c r="AU16" s="18">
        <v>16</v>
      </c>
      <c r="AV16" s="142">
        <v>17</v>
      </c>
      <c r="AW16" s="18">
        <v>18</v>
      </c>
      <c r="AX16" s="18">
        <v>19</v>
      </c>
      <c r="AY16" s="18">
        <v>20</v>
      </c>
      <c r="AZ16" s="18">
        <v>21</v>
      </c>
      <c r="BA16" s="18">
        <v>22</v>
      </c>
      <c r="BB16" s="18">
        <v>23</v>
      </c>
      <c r="BC16" s="18">
        <v>24</v>
      </c>
      <c r="BD16" s="18">
        <v>25</v>
      </c>
      <c r="BE16" s="18">
        <v>26</v>
      </c>
      <c r="BF16" s="18">
        <v>27</v>
      </c>
      <c r="BG16" s="18">
        <v>28</v>
      </c>
      <c r="BH16" s="18">
        <v>29</v>
      </c>
      <c r="BI16" s="27">
        <v>30</v>
      </c>
      <c r="BJ16" s="26"/>
      <c r="BK16" s="26"/>
      <c r="BL16" s="26"/>
      <c r="BM16" s="26"/>
      <c r="BN16" s="26"/>
      <c r="BO16" s="26"/>
      <c r="BP16" s="26"/>
      <c r="BQ16" s="83"/>
      <c r="BR16" s="26"/>
      <c r="BS16" s="26"/>
      <c r="BT16" s="26"/>
      <c r="BU16" s="26"/>
      <c r="BV16" s="26"/>
      <c r="BW16" s="26"/>
      <c r="BX16" s="17"/>
      <c r="BY16" s="26"/>
      <c r="BZ16" s="26"/>
      <c r="CA16" s="26"/>
      <c r="CB16" s="26"/>
      <c r="CC16" s="20"/>
    </row>
    <row r="17" spans="1:81" x14ac:dyDescent="0.2">
      <c r="A17" s="6"/>
      <c r="B17" s="6"/>
      <c r="C17" s="6"/>
      <c r="D17" s="46"/>
      <c r="E17" s="18" t="s">
        <v>3</v>
      </c>
      <c r="F17" s="71" t="s">
        <v>25</v>
      </c>
      <c r="G17" s="18" t="s">
        <v>26</v>
      </c>
      <c r="H17" s="18" t="s">
        <v>27</v>
      </c>
      <c r="I17" s="18" t="s">
        <v>28</v>
      </c>
      <c r="J17" s="18" t="s">
        <v>29</v>
      </c>
      <c r="K17" s="18" t="s">
        <v>30</v>
      </c>
      <c r="L17" s="18" t="s">
        <v>3</v>
      </c>
      <c r="M17" s="71" t="s">
        <v>25</v>
      </c>
      <c r="N17" s="18" t="s">
        <v>26</v>
      </c>
      <c r="O17" s="18" t="s">
        <v>27</v>
      </c>
      <c r="P17" s="18" t="s">
        <v>28</v>
      </c>
      <c r="Q17" s="18" t="s">
        <v>29</v>
      </c>
      <c r="R17" s="18" t="s">
        <v>30</v>
      </c>
      <c r="S17" s="18" t="s">
        <v>3</v>
      </c>
      <c r="T17" s="40" t="s">
        <v>25</v>
      </c>
      <c r="U17" s="18" t="s">
        <v>26</v>
      </c>
      <c r="V17" s="18" t="s">
        <v>27</v>
      </c>
      <c r="W17" s="18" t="s">
        <v>28</v>
      </c>
      <c r="X17" s="18" t="s">
        <v>29</v>
      </c>
      <c r="Y17" s="18" t="s">
        <v>30</v>
      </c>
      <c r="Z17" s="18" t="s">
        <v>31</v>
      </c>
      <c r="AA17" s="18" t="s">
        <v>25</v>
      </c>
      <c r="AB17" s="18" t="s">
        <v>26</v>
      </c>
      <c r="AC17" s="18" t="s">
        <v>27</v>
      </c>
      <c r="AD17" s="18" t="s">
        <v>28</v>
      </c>
      <c r="AE17" s="39" t="s">
        <v>29</v>
      </c>
      <c r="AF17" s="18" t="s">
        <v>30</v>
      </c>
      <c r="AG17" s="18" t="s">
        <v>31</v>
      </c>
      <c r="AH17" s="77" t="s">
        <v>25</v>
      </c>
      <c r="AI17" s="18" t="s">
        <v>26</v>
      </c>
      <c r="AJ17" s="18" t="s">
        <v>27</v>
      </c>
      <c r="AK17" s="18" t="s">
        <v>2</v>
      </c>
      <c r="AL17" s="39" t="s">
        <v>29</v>
      </c>
      <c r="AM17" s="18" t="s">
        <v>30</v>
      </c>
      <c r="AN17" s="18" t="s">
        <v>31</v>
      </c>
      <c r="AO17" s="70" t="s">
        <v>25</v>
      </c>
      <c r="AP17" s="18" t="s">
        <v>26</v>
      </c>
      <c r="AQ17" s="18" t="s">
        <v>27</v>
      </c>
      <c r="AR17" s="18" t="s">
        <v>28</v>
      </c>
      <c r="AS17" s="39" t="s">
        <v>29</v>
      </c>
      <c r="AT17" s="18" t="s">
        <v>30</v>
      </c>
      <c r="AU17" s="18" t="s">
        <v>31</v>
      </c>
      <c r="AV17" s="142" t="s">
        <v>25</v>
      </c>
      <c r="AW17" s="18" t="s">
        <v>26</v>
      </c>
      <c r="AX17" s="18" t="s">
        <v>27</v>
      </c>
      <c r="AY17" s="18" t="s">
        <v>28</v>
      </c>
      <c r="AZ17" s="39" t="s">
        <v>29</v>
      </c>
      <c r="BA17" s="18" t="s">
        <v>30</v>
      </c>
      <c r="BB17" s="18" t="s">
        <v>31</v>
      </c>
      <c r="BC17" s="18" t="s">
        <v>25</v>
      </c>
      <c r="BD17" s="18" t="s">
        <v>26</v>
      </c>
      <c r="BE17" s="18" t="s">
        <v>27</v>
      </c>
      <c r="BF17" s="18" t="s">
        <v>28</v>
      </c>
      <c r="BG17" s="39" t="s">
        <v>29</v>
      </c>
      <c r="BH17" s="18" t="s">
        <v>30</v>
      </c>
      <c r="BI17" s="18" t="s">
        <v>31</v>
      </c>
      <c r="BJ17" s="26"/>
      <c r="BK17" s="26"/>
      <c r="BL17" s="26"/>
      <c r="BM17" s="26"/>
      <c r="BN17" s="26"/>
      <c r="BO17" s="26"/>
      <c r="BP17" s="26"/>
      <c r="BQ17" s="83"/>
      <c r="BR17" s="26"/>
      <c r="BS17" s="26"/>
      <c r="BT17" s="26"/>
      <c r="BU17" s="26"/>
      <c r="BV17" s="26"/>
      <c r="BW17" s="26"/>
      <c r="BX17" s="17"/>
      <c r="BY17" s="26"/>
      <c r="BZ17" s="26"/>
      <c r="CA17" s="26"/>
      <c r="CB17" s="26"/>
      <c r="CC17" s="26"/>
    </row>
    <row r="24" spans="1:81" ht="14.4" x14ac:dyDescent="0.3">
      <c r="BH24" s="10" t="s">
        <v>10</v>
      </c>
    </row>
    <row r="28" spans="1:81" ht="16.2" x14ac:dyDescent="0.3">
      <c r="E28" s="90"/>
      <c r="F28" s="287" t="s">
        <v>39</v>
      </c>
      <c r="G28" s="288"/>
      <c r="H28" s="288"/>
      <c r="I28" s="288"/>
      <c r="J28" s="288"/>
      <c r="K28" s="288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59" t="s">
        <v>93</v>
      </c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73"/>
    </row>
    <row r="29" spans="1:81" ht="16.2" x14ac:dyDescent="0.3">
      <c r="E29" s="271">
        <v>40</v>
      </c>
      <c r="F29" s="272"/>
      <c r="G29" s="272"/>
      <c r="H29" s="272"/>
      <c r="I29" s="272"/>
      <c r="J29" s="272"/>
      <c r="K29" s="273"/>
      <c r="L29" s="268">
        <v>41</v>
      </c>
      <c r="M29" s="269"/>
      <c r="N29" s="269"/>
      <c r="O29" s="269"/>
      <c r="P29" s="269"/>
      <c r="Q29" s="269"/>
      <c r="R29" s="270"/>
      <c r="S29" s="268">
        <v>42</v>
      </c>
      <c r="T29" s="269"/>
      <c r="U29" s="269"/>
      <c r="V29" s="269"/>
      <c r="W29" s="269"/>
      <c r="X29" s="269"/>
      <c r="Y29" s="270"/>
      <c r="Z29" s="268">
        <v>43</v>
      </c>
      <c r="AA29" s="269"/>
      <c r="AB29" s="269"/>
      <c r="AC29" s="269"/>
      <c r="AD29" s="269"/>
      <c r="AE29" s="269"/>
      <c r="AF29" s="270"/>
      <c r="AG29" s="268">
        <v>44</v>
      </c>
      <c r="AH29" s="269"/>
      <c r="AI29" s="269"/>
      <c r="AJ29" s="269"/>
      <c r="AK29" s="269"/>
      <c r="AL29" s="269"/>
      <c r="AM29" s="270"/>
      <c r="AN29" s="268">
        <v>45</v>
      </c>
      <c r="AO29" s="269"/>
      <c r="AP29" s="269"/>
      <c r="AQ29" s="269"/>
      <c r="AR29" s="269"/>
      <c r="AS29" s="269"/>
      <c r="AT29" s="270"/>
      <c r="AU29" s="268">
        <v>46</v>
      </c>
      <c r="AV29" s="269"/>
      <c r="AW29" s="269"/>
      <c r="AX29" s="269"/>
      <c r="AY29" s="269"/>
      <c r="AZ29" s="269"/>
      <c r="BA29" s="270"/>
      <c r="BB29" s="268">
        <v>47</v>
      </c>
      <c r="BC29" s="269"/>
      <c r="BD29" s="269"/>
      <c r="BE29" s="269"/>
      <c r="BF29" s="269"/>
      <c r="BG29" s="269"/>
      <c r="BH29" s="270"/>
      <c r="BI29" s="9"/>
    </row>
    <row r="30" spans="1:81" x14ac:dyDescent="0.2">
      <c r="E30" s="27">
        <v>30</v>
      </c>
      <c r="F30" s="77">
        <v>1</v>
      </c>
      <c r="G30" s="27">
        <v>2</v>
      </c>
      <c r="H30" s="27">
        <v>3</v>
      </c>
      <c r="I30" s="27">
        <v>4</v>
      </c>
      <c r="J30" s="27">
        <v>5</v>
      </c>
      <c r="K30" s="27">
        <v>6</v>
      </c>
      <c r="L30" s="27">
        <v>7</v>
      </c>
      <c r="M30" s="27">
        <v>8</v>
      </c>
      <c r="N30" s="27">
        <v>9</v>
      </c>
      <c r="O30" s="27">
        <v>10</v>
      </c>
      <c r="P30" s="27">
        <v>11</v>
      </c>
      <c r="Q30" s="27">
        <v>12</v>
      </c>
      <c r="R30" s="27">
        <v>13</v>
      </c>
      <c r="S30" s="27">
        <v>14</v>
      </c>
      <c r="T30" s="27">
        <v>15</v>
      </c>
      <c r="U30" s="27">
        <v>16</v>
      </c>
      <c r="V30" s="27">
        <v>17</v>
      </c>
      <c r="W30" s="27">
        <v>18</v>
      </c>
      <c r="X30" s="27">
        <v>19</v>
      </c>
      <c r="Y30" s="27">
        <v>20</v>
      </c>
      <c r="Z30" s="27">
        <v>21</v>
      </c>
      <c r="AA30" s="27">
        <v>22</v>
      </c>
      <c r="AB30" s="27">
        <v>23</v>
      </c>
      <c r="AC30" s="27">
        <v>24</v>
      </c>
      <c r="AD30" s="27">
        <v>25</v>
      </c>
      <c r="AE30" s="27">
        <v>26</v>
      </c>
      <c r="AF30" s="27">
        <v>27</v>
      </c>
      <c r="AG30" s="27">
        <v>28</v>
      </c>
      <c r="AH30" s="27">
        <v>29</v>
      </c>
      <c r="AI30" s="27">
        <v>30</v>
      </c>
      <c r="AJ30" s="91">
        <v>31</v>
      </c>
      <c r="AK30" s="19">
        <v>1</v>
      </c>
      <c r="AL30" s="27">
        <v>2</v>
      </c>
      <c r="AM30" s="27">
        <v>3</v>
      </c>
      <c r="AN30" s="27">
        <v>4</v>
      </c>
      <c r="AO30" s="77">
        <v>5</v>
      </c>
      <c r="AP30" s="27">
        <v>6</v>
      </c>
      <c r="AQ30" s="27">
        <v>7</v>
      </c>
      <c r="AR30" s="27">
        <v>8</v>
      </c>
      <c r="AS30" s="27">
        <v>9</v>
      </c>
      <c r="AT30" s="27">
        <v>10</v>
      </c>
      <c r="AU30" s="27">
        <v>11</v>
      </c>
      <c r="AV30" s="27">
        <v>12</v>
      </c>
      <c r="AW30" s="27">
        <v>13</v>
      </c>
      <c r="AX30" s="27">
        <v>14</v>
      </c>
      <c r="AY30" s="27">
        <v>15</v>
      </c>
      <c r="AZ30" s="27">
        <v>16</v>
      </c>
      <c r="BA30" s="27">
        <v>17</v>
      </c>
      <c r="BB30" s="27">
        <v>18</v>
      </c>
      <c r="BC30" s="27">
        <v>19</v>
      </c>
      <c r="BD30" s="27">
        <v>20</v>
      </c>
      <c r="BE30" s="27">
        <v>21</v>
      </c>
      <c r="BF30" s="27">
        <v>22</v>
      </c>
      <c r="BG30" s="27">
        <v>23</v>
      </c>
      <c r="BH30" s="28">
        <v>24</v>
      </c>
      <c r="BI30" s="29"/>
      <c r="BJ30" s="26"/>
      <c r="BK30" s="6"/>
      <c r="BL30" s="6"/>
      <c r="BO30" s="6"/>
      <c r="BP30" s="6"/>
      <c r="BQ30" s="6"/>
    </row>
    <row r="31" spans="1:81" x14ac:dyDescent="0.2">
      <c r="E31" s="18" t="s">
        <v>31</v>
      </c>
      <c r="F31" s="77" t="s">
        <v>25</v>
      </c>
      <c r="G31" s="18" t="s">
        <v>26</v>
      </c>
      <c r="H31" s="18" t="s">
        <v>27</v>
      </c>
      <c r="I31" s="18" t="s">
        <v>28</v>
      </c>
      <c r="J31" s="18" t="s">
        <v>29</v>
      </c>
      <c r="K31" s="18" t="s">
        <v>30</v>
      </c>
      <c r="L31" s="40" t="s">
        <v>3</v>
      </c>
      <c r="M31" s="18" t="s">
        <v>13</v>
      </c>
      <c r="N31" s="18" t="s">
        <v>4</v>
      </c>
      <c r="O31" s="18" t="s">
        <v>8</v>
      </c>
      <c r="P31" s="18" t="s">
        <v>2</v>
      </c>
      <c r="Q31" s="18" t="s">
        <v>5</v>
      </c>
      <c r="R31" s="18" t="s">
        <v>6</v>
      </c>
      <c r="S31" s="40" t="s">
        <v>3</v>
      </c>
      <c r="T31" s="18" t="s">
        <v>13</v>
      </c>
      <c r="U31" s="18" t="s">
        <v>4</v>
      </c>
      <c r="V31" s="18" t="s">
        <v>8</v>
      </c>
      <c r="W31" s="18" t="s">
        <v>2</v>
      </c>
      <c r="X31" s="18" t="s">
        <v>5</v>
      </c>
      <c r="Y31" s="18" t="s">
        <v>6</v>
      </c>
      <c r="Z31" s="40" t="s">
        <v>3</v>
      </c>
      <c r="AA31" s="70" t="s">
        <v>13</v>
      </c>
      <c r="AB31" s="18" t="s">
        <v>4</v>
      </c>
      <c r="AC31" s="18" t="s">
        <v>8</v>
      </c>
      <c r="AD31" s="18" t="s">
        <v>2</v>
      </c>
      <c r="AE31" s="18" t="s">
        <v>5</v>
      </c>
      <c r="AF31" s="18" t="s">
        <v>6</v>
      </c>
      <c r="AG31" s="40" t="s">
        <v>3</v>
      </c>
      <c r="AH31" s="18" t="s">
        <v>13</v>
      </c>
      <c r="AI31" s="18" t="s">
        <v>4</v>
      </c>
      <c r="AJ31" s="91" t="s">
        <v>8</v>
      </c>
      <c r="AK31" s="40" t="s">
        <v>2</v>
      </c>
      <c r="AL31" s="18" t="s">
        <v>5</v>
      </c>
      <c r="AM31" s="18" t="s">
        <v>6</v>
      </c>
      <c r="AN31" s="40" t="s">
        <v>3</v>
      </c>
      <c r="AO31" s="77" t="s">
        <v>13</v>
      </c>
      <c r="AP31" s="18" t="s">
        <v>4</v>
      </c>
      <c r="AQ31" s="18" t="s">
        <v>8</v>
      </c>
      <c r="AR31" s="18" t="s">
        <v>2</v>
      </c>
      <c r="AS31" s="18" t="s">
        <v>5</v>
      </c>
      <c r="AT31" s="18" t="s">
        <v>6</v>
      </c>
      <c r="AU31" s="40" t="s">
        <v>3</v>
      </c>
      <c r="AV31" s="18" t="s">
        <v>13</v>
      </c>
      <c r="AW31" s="18" t="s">
        <v>4</v>
      </c>
      <c r="AX31" s="18" t="s">
        <v>8</v>
      </c>
      <c r="AY31" s="18" t="s">
        <v>2</v>
      </c>
      <c r="AZ31" s="18" t="s">
        <v>5</v>
      </c>
      <c r="BA31" s="18" t="s">
        <v>6</v>
      </c>
      <c r="BB31" s="40" t="s">
        <v>3</v>
      </c>
      <c r="BC31" s="18" t="s">
        <v>13</v>
      </c>
      <c r="BD31" s="18" t="s">
        <v>4</v>
      </c>
      <c r="BE31" s="18" t="s">
        <v>8</v>
      </c>
      <c r="BF31" s="18" t="s">
        <v>2</v>
      </c>
      <c r="BG31" s="39" t="s">
        <v>5</v>
      </c>
      <c r="BH31" s="18" t="s">
        <v>32</v>
      </c>
      <c r="BO31" s="6"/>
      <c r="BP31" s="6"/>
      <c r="BQ31" s="6"/>
    </row>
    <row r="32" spans="1:81" x14ac:dyDescent="0.2">
      <c r="AE32" s="20"/>
      <c r="AF32" s="20"/>
      <c r="AG32" s="20"/>
    </row>
    <row r="37" spans="2:88" x14ac:dyDescent="0.2">
      <c r="AD37" s="59"/>
      <c r="BM37" s="7"/>
    </row>
    <row r="42" spans="2:88" ht="16.2" x14ac:dyDescent="0.3">
      <c r="E42" s="290" t="s">
        <v>93</v>
      </c>
      <c r="F42" s="291"/>
      <c r="G42" s="291"/>
      <c r="H42" s="291"/>
      <c r="I42" s="291"/>
      <c r="J42" s="291"/>
      <c r="K42" s="271" t="s">
        <v>94</v>
      </c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3"/>
      <c r="AP42" s="271" t="s">
        <v>80</v>
      </c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3"/>
      <c r="BU42" s="271"/>
      <c r="BV42" s="273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</row>
    <row r="43" spans="2:88" ht="16.2" x14ac:dyDescent="0.3">
      <c r="E43" s="268">
        <v>48</v>
      </c>
      <c r="F43" s="269"/>
      <c r="G43" s="269"/>
      <c r="H43" s="269"/>
      <c r="I43" s="269"/>
      <c r="J43" s="269"/>
      <c r="K43" s="270"/>
      <c r="L43" s="268">
        <v>49</v>
      </c>
      <c r="M43" s="269"/>
      <c r="N43" s="269"/>
      <c r="O43" s="269"/>
      <c r="P43" s="269"/>
      <c r="Q43" s="269"/>
      <c r="R43" s="270"/>
      <c r="S43" s="268">
        <v>50</v>
      </c>
      <c r="T43" s="269"/>
      <c r="U43" s="269"/>
      <c r="V43" s="269"/>
      <c r="W43" s="269"/>
      <c r="X43" s="269"/>
      <c r="Y43" s="270"/>
      <c r="Z43" s="268">
        <v>51</v>
      </c>
      <c r="AA43" s="269"/>
      <c r="AB43" s="269"/>
      <c r="AC43" s="269"/>
      <c r="AD43" s="269"/>
      <c r="AE43" s="269"/>
      <c r="AF43" s="270"/>
      <c r="AG43" s="268">
        <v>52</v>
      </c>
      <c r="AH43" s="269"/>
      <c r="AI43" s="269"/>
      <c r="AJ43" s="269"/>
      <c r="AK43" s="269"/>
      <c r="AL43" s="269"/>
      <c r="AM43" s="270"/>
      <c r="AN43" s="268">
        <v>1</v>
      </c>
      <c r="AO43" s="269"/>
      <c r="AP43" s="269"/>
      <c r="AQ43" s="269"/>
      <c r="AR43" s="269"/>
      <c r="AS43" s="269"/>
      <c r="AT43" s="270"/>
      <c r="AU43" s="268">
        <v>2</v>
      </c>
      <c r="AV43" s="269"/>
      <c r="AW43" s="269"/>
      <c r="AX43" s="269"/>
      <c r="AY43" s="269"/>
      <c r="AZ43" s="269"/>
      <c r="BA43" s="270"/>
      <c r="BB43" s="268">
        <v>3</v>
      </c>
      <c r="BC43" s="269"/>
      <c r="BD43" s="269"/>
      <c r="BE43" s="269"/>
      <c r="BF43" s="269"/>
      <c r="BG43" s="269"/>
      <c r="BH43" s="269"/>
      <c r="BI43" s="268">
        <v>4</v>
      </c>
      <c r="BJ43" s="269"/>
      <c r="BK43" s="269"/>
      <c r="BL43" s="269"/>
      <c r="BM43" s="269"/>
      <c r="BN43" s="269"/>
      <c r="BO43" s="270"/>
      <c r="BP43" s="271">
        <v>5</v>
      </c>
      <c r="BQ43" s="272"/>
      <c r="BR43" s="272"/>
      <c r="BS43" s="272"/>
      <c r="BT43" s="272"/>
      <c r="BU43" s="272"/>
      <c r="BV43" s="273"/>
      <c r="BW43" s="267"/>
      <c r="BX43" s="267"/>
      <c r="BY43" s="267"/>
      <c r="BZ43" s="267"/>
      <c r="CA43" s="267"/>
      <c r="CB43" s="267"/>
      <c r="CC43" s="267"/>
      <c r="CD43" s="267"/>
      <c r="CE43" s="267"/>
      <c r="CF43" s="267"/>
      <c r="CG43" s="267"/>
      <c r="CH43" s="267"/>
      <c r="CI43" s="267"/>
      <c r="CJ43" s="267"/>
    </row>
    <row r="44" spans="2:88" x14ac:dyDescent="0.2">
      <c r="E44" s="18">
        <v>25</v>
      </c>
      <c r="F44" s="70">
        <v>26</v>
      </c>
      <c r="G44" s="18">
        <v>27</v>
      </c>
      <c r="H44" s="18">
        <v>28</v>
      </c>
      <c r="I44" s="18">
        <v>29</v>
      </c>
      <c r="J44" s="18">
        <v>30</v>
      </c>
      <c r="K44" s="18">
        <v>1</v>
      </c>
      <c r="L44" s="18">
        <v>2</v>
      </c>
      <c r="M44" s="77">
        <v>3</v>
      </c>
      <c r="N44" s="18">
        <v>4</v>
      </c>
      <c r="O44" s="18">
        <v>5</v>
      </c>
      <c r="P44" s="18">
        <v>6</v>
      </c>
      <c r="Q44" s="18">
        <v>7</v>
      </c>
      <c r="R44" s="18">
        <v>8</v>
      </c>
      <c r="S44" s="18">
        <v>9</v>
      </c>
      <c r="T44" s="18">
        <v>10</v>
      </c>
      <c r="U44" s="18">
        <v>11</v>
      </c>
      <c r="V44" s="18">
        <v>12</v>
      </c>
      <c r="W44" s="18">
        <v>13</v>
      </c>
      <c r="X44" s="18">
        <v>14</v>
      </c>
      <c r="Y44" s="18">
        <v>15</v>
      </c>
      <c r="Z44" s="18">
        <v>16</v>
      </c>
      <c r="AA44" s="18">
        <v>17</v>
      </c>
      <c r="AB44" s="18">
        <v>18</v>
      </c>
      <c r="AC44" s="18">
        <v>19</v>
      </c>
      <c r="AD44" s="18">
        <v>20</v>
      </c>
      <c r="AE44" s="18">
        <v>21</v>
      </c>
      <c r="AF44" s="18">
        <v>22</v>
      </c>
      <c r="AG44" s="18">
        <v>23</v>
      </c>
      <c r="AH44" s="70">
        <v>24</v>
      </c>
      <c r="AI44" s="18">
        <v>25</v>
      </c>
      <c r="AJ44" s="18">
        <v>26</v>
      </c>
      <c r="AK44" s="18">
        <v>27</v>
      </c>
      <c r="AL44" s="18">
        <v>28</v>
      </c>
      <c r="AM44" s="18">
        <v>29</v>
      </c>
      <c r="AN44" s="18">
        <v>30</v>
      </c>
      <c r="AO44" s="18">
        <v>31</v>
      </c>
      <c r="AP44" s="18">
        <v>1</v>
      </c>
      <c r="AQ44" s="18">
        <v>2</v>
      </c>
      <c r="AR44" s="18">
        <v>3</v>
      </c>
      <c r="AS44" s="18">
        <v>4</v>
      </c>
      <c r="AT44" s="18">
        <v>5</v>
      </c>
      <c r="AU44" s="18">
        <v>6</v>
      </c>
      <c r="AV44" s="18">
        <v>7</v>
      </c>
      <c r="AW44" s="18">
        <v>8</v>
      </c>
      <c r="AX44" s="18">
        <v>9</v>
      </c>
      <c r="AY44" s="18">
        <v>10</v>
      </c>
      <c r="AZ44" s="18">
        <v>11</v>
      </c>
      <c r="BA44" s="18">
        <v>12</v>
      </c>
      <c r="BB44" s="18">
        <v>13</v>
      </c>
      <c r="BC44" s="18">
        <v>14</v>
      </c>
      <c r="BD44" s="39">
        <v>15</v>
      </c>
      <c r="BE44" s="18">
        <v>16</v>
      </c>
      <c r="BF44" s="18">
        <v>17</v>
      </c>
      <c r="BG44" s="18">
        <v>18</v>
      </c>
      <c r="BH44" s="18">
        <v>19</v>
      </c>
      <c r="BI44" s="27">
        <v>20</v>
      </c>
      <c r="BJ44" s="72">
        <v>21</v>
      </c>
      <c r="BK44" s="27">
        <v>22</v>
      </c>
      <c r="BL44" s="27">
        <v>23</v>
      </c>
      <c r="BM44" s="27">
        <v>24</v>
      </c>
      <c r="BN44" s="28">
        <v>25</v>
      </c>
      <c r="BO44" s="18">
        <v>26</v>
      </c>
      <c r="BP44" s="18">
        <v>27</v>
      </c>
      <c r="BQ44" s="70">
        <v>28</v>
      </c>
      <c r="BR44" s="18">
        <v>29</v>
      </c>
      <c r="BS44" s="18">
        <v>30</v>
      </c>
      <c r="BT44" s="18">
        <v>31</v>
      </c>
      <c r="BU44" s="18">
        <v>1</v>
      </c>
      <c r="BV44" s="18">
        <v>2</v>
      </c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0"/>
      <c r="CI44" s="7"/>
      <c r="CJ44" s="7"/>
    </row>
    <row r="45" spans="2:88" x14ac:dyDescent="0.2">
      <c r="B45" s="6"/>
      <c r="C45" s="6"/>
      <c r="D45" s="6"/>
      <c r="E45" s="18" t="s">
        <v>3</v>
      </c>
      <c r="F45" s="18" t="s">
        <v>13</v>
      </c>
      <c r="G45" s="18" t="s">
        <v>4</v>
      </c>
      <c r="H45" s="18" t="s">
        <v>8</v>
      </c>
      <c r="I45" s="18" t="s">
        <v>2</v>
      </c>
      <c r="J45" s="18" t="s">
        <v>5</v>
      </c>
      <c r="K45" s="18" t="s">
        <v>6</v>
      </c>
      <c r="L45" s="18" t="s">
        <v>3</v>
      </c>
      <c r="M45" s="77" t="s">
        <v>13</v>
      </c>
      <c r="N45" s="18" t="s">
        <v>4</v>
      </c>
      <c r="O45" s="18" t="s">
        <v>8</v>
      </c>
      <c r="P45" s="18" t="s">
        <v>2</v>
      </c>
      <c r="Q45" s="18" t="s">
        <v>5</v>
      </c>
      <c r="R45" s="18" t="s">
        <v>6</v>
      </c>
      <c r="S45" s="18" t="s">
        <v>3</v>
      </c>
      <c r="T45" s="18" t="s">
        <v>13</v>
      </c>
      <c r="U45" s="18" t="s">
        <v>4</v>
      </c>
      <c r="V45" s="18" t="s">
        <v>8</v>
      </c>
      <c r="W45" s="18" t="s">
        <v>2</v>
      </c>
      <c r="X45" s="18" t="s">
        <v>5</v>
      </c>
      <c r="Y45" s="18" t="s">
        <v>6</v>
      </c>
      <c r="Z45" s="18" t="s">
        <v>3</v>
      </c>
      <c r="AA45" s="18" t="s">
        <v>13</v>
      </c>
      <c r="AB45" s="18" t="s">
        <v>4</v>
      </c>
      <c r="AC45" s="18" t="s">
        <v>8</v>
      </c>
      <c r="AD45" s="18" t="s">
        <v>2</v>
      </c>
      <c r="AE45" s="18" t="s">
        <v>5</v>
      </c>
      <c r="AF45" s="18" t="s">
        <v>6</v>
      </c>
      <c r="AG45" s="18" t="s">
        <v>3</v>
      </c>
      <c r="AH45" s="70" t="s">
        <v>13</v>
      </c>
      <c r="AI45" s="18" t="s">
        <v>4</v>
      </c>
      <c r="AJ45" s="18" t="s">
        <v>8</v>
      </c>
      <c r="AK45" s="18" t="s">
        <v>2</v>
      </c>
      <c r="AL45" s="18" t="s">
        <v>5</v>
      </c>
      <c r="AM45" s="18" t="s">
        <v>6</v>
      </c>
      <c r="AN45" s="18" t="s">
        <v>3</v>
      </c>
      <c r="AO45" s="18" t="s">
        <v>13</v>
      </c>
      <c r="AP45" s="18" t="s">
        <v>4</v>
      </c>
      <c r="AQ45" s="18" t="s">
        <v>8</v>
      </c>
      <c r="AR45" s="18" t="s">
        <v>2</v>
      </c>
      <c r="AS45" s="18" t="s">
        <v>5</v>
      </c>
      <c r="AT45" s="18" t="s">
        <v>6</v>
      </c>
      <c r="AU45" s="18" t="s">
        <v>3</v>
      </c>
      <c r="AV45" s="18" t="s">
        <v>13</v>
      </c>
      <c r="AW45" s="18" t="s">
        <v>4</v>
      </c>
      <c r="AX45" s="18" t="s">
        <v>8</v>
      </c>
      <c r="AY45" s="18" t="s">
        <v>2</v>
      </c>
      <c r="AZ45" s="18" t="s">
        <v>5</v>
      </c>
      <c r="BA45" s="18" t="s">
        <v>6</v>
      </c>
      <c r="BB45" s="18" t="s">
        <v>3</v>
      </c>
      <c r="BC45" s="18" t="s">
        <v>13</v>
      </c>
      <c r="BD45" s="18" t="s">
        <v>4</v>
      </c>
      <c r="BE45" s="18" t="s">
        <v>8</v>
      </c>
      <c r="BF45" s="18" t="s">
        <v>28</v>
      </c>
      <c r="BG45" s="18" t="s">
        <v>29</v>
      </c>
      <c r="BH45" s="18" t="s">
        <v>30</v>
      </c>
      <c r="BI45" s="18" t="s">
        <v>3</v>
      </c>
      <c r="BJ45" s="76" t="s">
        <v>13</v>
      </c>
      <c r="BK45" s="18" t="s">
        <v>4</v>
      </c>
      <c r="BL45" s="18" t="s">
        <v>8</v>
      </c>
      <c r="BM45" s="18" t="s">
        <v>2</v>
      </c>
      <c r="BN45" s="39" t="s">
        <v>5</v>
      </c>
      <c r="BO45" s="18" t="s">
        <v>6</v>
      </c>
      <c r="BP45" s="18" t="s">
        <v>3</v>
      </c>
      <c r="BQ45" s="76" t="s">
        <v>13</v>
      </c>
      <c r="BR45" s="18" t="s">
        <v>4</v>
      </c>
      <c r="BS45" s="18" t="s">
        <v>8</v>
      </c>
      <c r="BT45" s="18" t="s">
        <v>2</v>
      </c>
      <c r="BU45" s="39" t="s">
        <v>5</v>
      </c>
      <c r="BV45" s="18" t="s">
        <v>6</v>
      </c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</row>
    <row r="55" spans="5:67" ht="16.2" x14ac:dyDescent="0.3">
      <c r="E55" s="271" t="s">
        <v>79</v>
      </c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3"/>
      <c r="AE55" s="271" t="s">
        <v>43</v>
      </c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3"/>
      <c r="BI55" s="89"/>
      <c r="BJ55" s="89"/>
      <c r="BK55" s="89"/>
      <c r="BL55" s="89"/>
      <c r="BM55" s="89"/>
      <c r="BN55" s="89"/>
      <c r="BO55" s="89"/>
    </row>
    <row r="56" spans="5:67" ht="16.2" x14ac:dyDescent="0.3">
      <c r="E56" s="271">
        <v>6</v>
      </c>
      <c r="F56" s="272"/>
      <c r="G56" s="272"/>
      <c r="H56" s="272"/>
      <c r="I56" s="272"/>
      <c r="J56" s="272"/>
      <c r="K56" s="273"/>
      <c r="L56" s="271">
        <v>6</v>
      </c>
      <c r="M56" s="272"/>
      <c r="N56" s="272"/>
      <c r="O56" s="272"/>
      <c r="P56" s="272"/>
      <c r="Q56" s="272"/>
      <c r="R56" s="273"/>
      <c r="S56" s="271">
        <v>8</v>
      </c>
      <c r="T56" s="272"/>
      <c r="U56" s="272"/>
      <c r="V56" s="272"/>
      <c r="W56" s="272"/>
      <c r="X56" s="272"/>
      <c r="Y56" s="273"/>
      <c r="Z56" s="271">
        <v>9</v>
      </c>
      <c r="AA56" s="272"/>
      <c r="AB56" s="272"/>
      <c r="AC56" s="272"/>
      <c r="AD56" s="272"/>
      <c r="AE56" s="272"/>
      <c r="AF56" s="273"/>
      <c r="AG56" s="271">
        <v>10</v>
      </c>
      <c r="AH56" s="272"/>
      <c r="AI56" s="272"/>
      <c r="AJ56" s="272"/>
      <c r="AK56" s="272"/>
      <c r="AL56" s="272"/>
      <c r="AM56" s="273"/>
      <c r="AN56" s="271">
        <v>11</v>
      </c>
      <c r="AO56" s="272"/>
      <c r="AP56" s="272"/>
      <c r="AQ56" s="272"/>
      <c r="AR56" s="272"/>
      <c r="AS56" s="272"/>
      <c r="AT56" s="272"/>
      <c r="AU56" s="271">
        <v>12</v>
      </c>
      <c r="AV56" s="272"/>
      <c r="AW56" s="272"/>
      <c r="AX56" s="272"/>
      <c r="AY56" s="272"/>
      <c r="AZ56" s="272"/>
      <c r="BA56" s="273"/>
      <c r="BB56" s="272">
        <v>13</v>
      </c>
      <c r="BC56" s="272"/>
      <c r="BD56" s="272"/>
      <c r="BE56" s="272"/>
      <c r="BF56" s="272"/>
      <c r="BG56" s="272"/>
      <c r="BH56" s="273"/>
      <c r="BI56" s="267"/>
      <c r="BJ56" s="267"/>
      <c r="BK56" s="267"/>
      <c r="BL56" s="267"/>
      <c r="BM56" s="267"/>
      <c r="BN56" s="267"/>
      <c r="BO56" s="267"/>
    </row>
    <row r="57" spans="5:67" x14ac:dyDescent="0.2">
      <c r="E57" s="18">
        <v>3</v>
      </c>
      <c r="F57" s="70">
        <f>E57+1</f>
        <v>4</v>
      </c>
      <c r="G57" s="70">
        <f t="shared" ref="G57:R57" si="0">F57+1</f>
        <v>5</v>
      </c>
      <c r="H57" s="70">
        <f t="shared" si="0"/>
        <v>6</v>
      </c>
      <c r="I57" s="70">
        <f t="shared" si="0"/>
        <v>7</v>
      </c>
      <c r="J57" s="70">
        <f t="shared" si="0"/>
        <v>8</v>
      </c>
      <c r="K57" s="70">
        <f t="shared" si="0"/>
        <v>9</v>
      </c>
      <c r="L57" s="70">
        <f t="shared" si="0"/>
        <v>10</v>
      </c>
      <c r="M57" s="143">
        <f t="shared" si="0"/>
        <v>11</v>
      </c>
      <c r="N57" s="70">
        <f t="shared" si="0"/>
        <v>12</v>
      </c>
      <c r="O57" s="70">
        <f t="shared" si="0"/>
        <v>13</v>
      </c>
      <c r="P57" s="70">
        <f t="shared" si="0"/>
        <v>14</v>
      </c>
      <c r="Q57" s="70">
        <f t="shared" si="0"/>
        <v>15</v>
      </c>
      <c r="R57" s="70">
        <f t="shared" si="0"/>
        <v>16</v>
      </c>
      <c r="S57" s="18">
        <v>17</v>
      </c>
      <c r="T57" s="18">
        <v>18</v>
      </c>
      <c r="U57" s="18">
        <v>19</v>
      </c>
      <c r="V57" s="18">
        <v>20</v>
      </c>
      <c r="W57" s="18">
        <v>21</v>
      </c>
      <c r="X57" s="18">
        <v>22</v>
      </c>
      <c r="Y57" s="18">
        <v>23</v>
      </c>
      <c r="Z57" s="18">
        <v>24</v>
      </c>
      <c r="AA57" s="18">
        <v>25</v>
      </c>
      <c r="AB57" s="18">
        <v>26</v>
      </c>
      <c r="AC57" s="18">
        <v>27</v>
      </c>
      <c r="AD57" s="18">
        <v>28</v>
      </c>
      <c r="AE57" s="18">
        <v>1</v>
      </c>
      <c r="AF57" s="18">
        <v>2</v>
      </c>
      <c r="AG57" s="18">
        <v>3</v>
      </c>
      <c r="AH57" s="70">
        <v>4</v>
      </c>
      <c r="AI57" s="18">
        <v>5</v>
      </c>
      <c r="AJ57" s="18">
        <v>6</v>
      </c>
      <c r="AK57" s="18">
        <v>7</v>
      </c>
      <c r="AL57" s="18">
        <v>8</v>
      </c>
      <c r="AM57" s="18">
        <v>9</v>
      </c>
      <c r="AN57" s="18">
        <v>10</v>
      </c>
      <c r="AO57" s="18">
        <v>11</v>
      </c>
      <c r="AP57" s="18">
        <v>12</v>
      </c>
      <c r="AQ57" s="18">
        <v>13</v>
      </c>
      <c r="AR57" s="18">
        <v>14</v>
      </c>
      <c r="AS57" s="18">
        <v>15</v>
      </c>
      <c r="AT57" s="18">
        <v>16</v>
      </c>
      <c r="AU57" s="18">
        <v>17</v>
      </c>
      <c r="AV57" s="18">
        <v>18</v>
      </c>
      <c r="AW57" s="18">
        <v>19</v>
      </c>
      <c r="AX57" s="18">
        <v>20</v>
      </c>
      <c r="AY57" s="18">
        <v>21</v>
      </c>
      <c r="AZ57" s="18">
        <v>22</v>
      </c>
      <c r="BA57" s="18">
        <v>23</v>
      </c>
      <c r="BB57" s="18">
        <v>24</v>
      </c>
      <c r="BC57" s="18">
        <v>25</v>
      </c>
      <c r="BD57" s="39">
        <v>26</v>
      </c>
      <c r="BE57" s="18">
        <v>27</v>
      </c>
      <c r="BF57" s="18">
        <v>28</v>
      </c>
      <c r="BG57" s="18">
        <v>29</v>
      </c>
      <c r="BH57" s="40">
        <v>30</v>
      </c>
      <c r="BI57" s="26"/>
      <c r="BJ57" s="83"/>
      <c r="BK57" s="26"/>
      <c r="BL57" s="26"/>
      <c r="BM57" s="26"/>
      <c r="BN57" s="26"/>
      <c r="BO57" s="26"/>
    </row>
    <row r="58" spans="5:67" x14ac:dyDescent="0.2">
      <c r="E58" s="18" t="s">
        <v>3</v>
      </c>
      <c r="F58" s="18" t="s">
        <v>13</v>
      </c>
      <c r="G58" s="18" t="s">
        <v>4</v>
      </c>
      <c r="H58" s="18" t="s">
        <v>8</v>
      </c>
      <c r="I58" s="18" t="s">
        <v>2</v>
      </c>
      <c r="J58" s="18" t="s">
        <v>5</v>
      </c>
      <c r="K58" s="18" t="s">
        <v>6</v>
      </c>
      <c r="L58" s="18" t="s">
        <v>3</v>
      </c>
      <c r="M58" s="143" t="s">
        <v>13</v>
      </c>
      <c r="N58" s="18" t="s">
        <v>4</v>
      </c>
      <c r="O58" s="18" t="s">
        <v>8</v>
      </c>
      <c r="P58" s="18" t="s">
        <v>2</v>
      </c>
      <c r="Q58" s="18" t="s">
        <v>5</v>
      </c>
      <c r="R58" s="18" t="s">
        <v>6</v>
      </c>
      <c r="S58" s="18" t="s">
        <v>3</v>
      </c>
      <c r="T58" s="18" t="s">
        <v>13</v>
      </c>
      <c r="U58" s="18" t="s">
        <v>4</v>
      </c>
      <c r="V58" s="18" t="s">
        <v>8</v>
      </c>
      <c r="W58" s="18" t="s">
        <v>2</v>
      </c>
      <c r="X58" s="18" t="s">
        <v>5</v>
      </c>
      <c r="Y58" s="18" t="s">
        <v>6</v>
      </c>
      <c r="Z58" s="18" t="s">
        <v>3</v>
      </c>
      <c r="AA58" s="18" t="s">
        <v>13</v>
      </c>
      <c r="AB58" s="18" t="s">
        <v>4</v>
      </c>
      <c r="AC58" s="18" t="s">
        <v>8</v>
      </c>
      <c r="AD58" s="18" t="s">
        <v>2</v>
      </c>
      <c r="AE58" s="18" t="s">
        <v>5</v>
      </c>
      <c r="AF58" s="18" t="s">
        <v>6</v>
      </c>
      <c r="AG58" s="18" t="s">
        <v>3</v>
      </c>
      <c r="AH58" s="18" t="s">
        <v>13</v>
      </c>
      <c r="AI58" s="18" t="s">
        <v>4</v>
      </c>
      <c r="AJ58" s="18" t="s">
        <v>8</v>
      </c>
      <c r="AK58" s="18" t="s">
        <v>2</v>
      </c>
      <c r="AL58" s="18" t="s">
        <v>5</v>
      </c>
      <c r="AM58" s="18" t="s">
        <v>6</v>
      </c>
      <c r="AN58" s="18" t="s">
        <v>3</v>
      </c>
      <c r="AO58" s="18" t="s">
        <v>13</v>
      </c>
      <c r="AP58" s="18" t="s">
        <v>4</v>
      </c>
      <c r="AQ58" s="18" t="s">
        <v>8</v>
      </c>
      <c r="AR58" s="18" t="s">
        <v>2</v>
      </c>
      <c r="AS58" s="18" t="s">
        <v>5</v>
      </c>
      <c r="AT58" s="18" t="s">
        <v>6</v>
      </c>
      <c r="AU58" s="18" t="s">
        <v>3</v>
      </c>
      <c r="AV58" s="18" t="s">
        <v>13</v>
      </c>
      <c r="AW58" s="18" t="s">
        <v>4</v>
      </c>
      <c r="AX58" s="18" t="s">
        <v>8</v>
      </c>
      <c r="AY58" s="18" t="s">
        <v>2</v>
      </c>
      <c r="AZ58" s="18" t="s">
        <v>5</v>
      </c>
      <c r="BA58" s="18" t="s">
        <v>6</v>
      </c>
      <c r="BB58" s="18" t="s">
        <v>3</v>
      </c>
      <c r="BC58" s="18" t="s">
        <v>13</v>
      </c>
      <c r="BD58" s="18" t="s">
        <v>4</v>
      </c>
      <c r="BE58" s="18" t="s">
        <v>8</v>
      </c>
      <c r="BF58" s="18" t="s">
        <v>28</v>
      </c>
      <c r="BG58" s="18" t="s">
        <v>29</v>
      </c>
      <c r="BH58" s="40" t="s">
        <v>30</v>
      </c>
      <c r="BI58" s="26"/>
      <c r="BJ58" s="83"/>
      <c r="BK58" s="26"/>
      <c r="BL58" s="26"/>
      <c r="BM58" s="26"/>
      <c r="BN58" s="26"/>
      <c r="BO58" s="26"/>
    </row>
    <row r="59" spans="5:67" x14ac:dyDescent="0.2"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83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83"/>
      <c r="BK59" s="26"/>
      <c r="BL59" s="26"/>
      <c r="BM59" s="26"/>
      <c r="BN59" s="26"/>
      <c r="BO59" s="26"/>
    </row>
    <row r="60" spans="5:67" x14ac:dyDescent="0.2"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83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83"/>
      <c r="BK60" s="26"/>
      <c r="BL60" s="26"/>
      <c r="BM60" s="26"/>
      <c r="BN60" s="26"/>
      <c r="BO60" s="26"/>
    </row>
    <row r="61" spans="5:67" x14ac:dyDescent="0.2"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83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83"/>
      <c r="BK61" s="26"/>
      <c r="BL61" s="26"/>
      <c r="BM61" s="26"/>
      <c r="BN61" s="26"/>
      <c r="BO61" s="26"/>
    </row>
    <row r="62" spans="5:67" x14ac:dyDescent="0.2"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83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83"/>
      <c r="BK62" s="26"/>
      <c r="BL62" s="26"/>
      <c r="BM62" s="26"/>
      <c r="BN62" s="26"/>
      <c r="BO62" s="26"/>
    </row>
    <row r="63" spans="5:67" x14ac:dyDescent="0.2"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83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83"/>
      <c r="BK63" s="26"/>
      <c r="BL63" s="26"/>
      <c r="BM63" s="26"/>
      <c r="BN63" s="26"/>
      <c r="BO63" s="26"/>
    </row>
    <row r="64" spans="5:67" x14ac:dyDescent="0.2"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83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83"/>
      <c r="BK64" s="26"/>
      <c r="BL64" s="26"/>
      <c r="BM64" s="26"/>
      <c r="BN64" s="26"/>
      <c r="BO64" s="26"/>
    </row>
    <row r="65" spans="2:88" x14ac:dyDescent="0.2"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83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83"/>
      <c r="BK65" s="26"/>
      <c r="BL65" s="26"/>
      <c r="BM65" s="26"/>
      <c r="BN65" s="26"/>
      <c r="BO65" s="26"/>
    </row>
    <row r="66" spans="2:88" x14ac:dyDescent="0.2"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83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83"/>
      <c r="BK66" s="26"/>
      <c r="BL66" s="26"/>
      <c r="BM66" s="26"/>
      <c r="BN66" s="26"/>
      <c r="BO66" s="26"/>
    </row>
    <row r="68" spans="2:88" ht="16.2" x14ac:dyDescent="0.3">
      <c r="D68" s="2"/>
      <c r="E68" s="279" t="s">
        <v>38</v>
      </c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1"/>
      <c r="AJ68" s="271" t="s">
        <v>95</v>
      </c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3"/>
      <c r="BO68" s="136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</row>
    <row r="69" spans="2:88" ht="16.2" x14ac:dyDescent="0.3">
      <c r="D69" s="2"/>
      <c r="E69" s="268">
        <v>14</v>
      </c>
      <c r="F69" s="269"/>
      <c r="G69" s="269"/>
      <c r="H69" s="269"/>
      <c r="I69" s="269"/>
      <c r="J69" s="269"/>
      <c r="K69" s="270"/>
      <c r="L69" s="268">
        <v>15</v>
      </c>
      <c r="M69" s="269"/>
      <c r="N69" s="269"/>
      <c r="O69" s="269"/>
      <c r="P69" s="269"/>
      <c r="Q69" s="269"/>
      <c r="R69" s="270"/>
      <c r="S69" s="268">
        <v>16</v>
      </c>
      <c r="T69" s="269"/>
      <c r="U69" s="269"/>
      <c r="V69" s="269"/>
      <c r="W69" s="269"/>
      <c r="X69" s="269"/>
      <c r="Y69" s="270"/>
      <c r="Z69" s="268">
        <v>17</v>
      </c>
      <c r="AA69" s="269"/>
      <c r="AB69" s="269"/>
      <c r="AC69" s="269"/>
      <c r="AD69" s="269"/>
      <c r="AE69" s="269"/>
      <c r="AF69" s="270"/>
      <c r="AG69" s="268">
        <v>18</v>
      </c>
      <c r="AH69" s="269"/>
      <c r="AI69" s="269"/>
      <c r="AJ69" s="269"/>
      <c r="AK69" s="269"/>
      <c r="AL69" s="269"/>
      <c r="AM69" s="270"/>
      <c r="AN69" s="268">
        <v>19</v>
      </c>
      <c r="AO69" s="269"/>
      <c r="AP69" s="269"/>
      <c r="AQ69" s="269"/>
      <c r="AR69" s="269"/>
      <c r="AS69" s="269"/>
      <c r="AT69" s="270"/>
      <c r="AU69" s="268">
        <v>20</v>
      </c>
      <c r="AV69" s="269"/>
      <c r="AW69" s="269"/>
      <c r="AX69" s="269"/>
      <c r="AY69" s="269"/>
      <c r="AZ69" s="269"/>
      <c r="BA69" s="270"/>
      <c r="BB69" s="268">
        <v>21</v>
      </c>
      <c r="BC69" s="269"/>
      <c r="BD69" s="269"/>
      <c r="BE69" s="269"/>
      <c r="BF69" s="269"/>
      <c r="BG69" s="269"/>
      <c r="BH69" s="269"/>
      <c r="BI69" s="271">
        <v>22</v>
      </c>
      <c r="BJ69" s="272"/>
      <c r="BK69" s="272"/>
      <c r="BL69" s="272"/>
      <c r="BM69" s="272"/>
      <c r="BN69" s="273"/>
      <c r="BO69" s="135"/>
      <c r="BP69" s="267"/>
      <c r="BQ69" s="267"/>
      <c r="BR69" s="267"/>
      <c r="BS69" s="267"/>
      <c r="BT69" s="267"/>
      <c r="BU69" s="267"/>
      <c r="BV69" s="267"/>
      <c r="BW69" s="267"/>
      <c r="BX69" s="267"/>
      <c r="BY69" s="267"/>
      <c r="BZ69" s="267"/>
      <c r="CA69" s="267"/>
      <c r="CB69" s="267"/>
      <c r="CC69" s="267"/>
      <c r="CD69" s="267"/>
      <c r="CE69" s="267"/>
      <c r="CF69" s="267"/>
      <c r="CG69" s="267"/>
      <c r="CH69" s="267"/>
      <c r="CI69" s="267"/>
      <c r="CJ69" s="267"/>
    </row>
    <row r="70" spans="2:88" x14ac:dyDescent="0.2">
      <c r="D70" s="2">
        <v>31</v>
      </c>
      <c r="E70" s="18">
        <v>1</v>
      </c>
      <c r="F70" s="70">
        <v>2</v>
      </c>
      <c r="G70" s="18">
        <v>3</v>
      </c>
      <c r="H70" s="18">
        <v>4</v>
      </c>
      <c r="I70" s="18">
        <v>5</v>
      </c>
      <c r="J70" s="18">
        <v>6</v>
      </c>
      <c r="K70" s="18">
        <v>6</v>
      </c>
      <c r="L70" s="18">
        <v>7</v>
      </c>
      <c r="M70" s="18">
        <f t="shared" ref="M70" si="1">N70-1</f>
        <v>8</v>
      </c>
      <c r="N70" s="18">
        <f t="shared" ref="N70" si="2">O70-1</f>
        <v>9</v>
      </c>
      <c r="O70" s="18">
        <f t="shared" ref="O70" si="3">P70-1</f>
        <v>10</v>
      </c>
      <c r="P70" s="18">
        <f t="shared" ref="P70" si="4">Q70-1</f>
        <v>11</v>
      </c>
      <c r="Q70" s="18">
        <f t="shared" ref="Q70" si="5">R70-1</f>
        <v>12</v>
      </c>
      <c r="R70" s="18">
        <v>13</v>
      </c>
      <c r="S70" s="18">
        <v>14</v>
      </c>
      <c r="T70" s="143">
        <f t="shared" ref="T70" si="6">U70-1</f>
        <v>15</v>
      </c>
      <c r="U70" s="18">
        <f t="shared" ref="U70" si="7">V70-1</f>
        <v>16</v>
      </c>
      <c r="V70" s="18">
        <f t="shared" ref="V70" si="8">W70-1</f>
        <v>17</v>
      </c>
      <c r="W70" s="18">
        <f t="shared" ref="W70" si="9">X70-1</f>
        <v>18</v>
      </c>
      <c r="X70" s="18">
        <f t="shared" ref="X70" si="10">Y70-1</f>
        <v>19</v>
      </c>
      <c r="Y70" s="18">
        <v>20</v>
      </c>
      <c r="Z70" s="18">
        <v>21</v>
      </c>
      <c r="AA70" s="18">
        <f t="shared" ref="AA70" si="11">AB70-1</f>
        <v>22</v>
      </c>
      <c r="AB70" s="18">
        <f t="shared" ref="AB70" si="12">AC70-1</f>
        <v>23</v>
      </c>
      <c r="AC70" s="18">
        <f t="shared" ref="AC70" si="13">AD70-1</f>
        <v>24</v>
      </c>
      <c r="AD70" s="18">
        <f t="shared" ref="AD70" si="14">AE70-1</f>
        <v>25</v>
      </c>
      <c r="AE70" s="18">
        <f t="shared" ref="AE70" si="15">AF70-1</f>
        <v>26</v>
      </c>
      <c r="AF70" s="18">
        <v>27</v>
      </c>
      <c r="AG70" s="18">
        <v>28</v>
      </c>
      <c r="AH70" s="70">
        <v>29</v>
      </c>
      <c r="AI70" s="18">
        <v>30</v>
      </c>
      <c r="AJ70" s="18">
        <v>1</v>
      </c>
      <c r="AK70" s="18">
        <v>4</v>
      </c>
      <c r="AL70" s="18">
        <v>5</v>
      </c>
      <c r="AM70" s="18">
        <v>4</v>
      </c>
      <c r="AN70" s="18">
        <v>5</v>
      </c>
      <c r="AO70" s="18">
        <f t="shared" ref="AO70" si="16">AP70-1</f>
        <v>6</v>
      </c>
      <c r="AP70" s="18">
        <f t="shared" ref="AP70" si="17">AQ70-1</f>
        <v>7</v>
      </c>
      <c r="AQ70" s="18">
        <f t="shared" ref="AQ70" si="18">AR70-1</f>
        <v>8</v>
      </c>
      <c r="AR70" s="18">
        <f t="shared" ref="AR70" si="19">AS70-1</f>
        <v>9</v>
      </c>
      <c r="AS70" s="18">
        <f t="shared" ref="AS70" si="20">AT70-1</f>
        <v>10</v>
      </c>
      <c r="AT70" s="18">
        <v>11</v>
      </c>
      <c r="AU70" s="18">
        <v>12</v>
      </c>
      <c r="AV70" s="18">
        <f t="shared" ref="AV70" si="21">AW70-1</f>
        <v>13</v>
      </c>
      <c r="AW70" s="18">
        <f t="shared" ref="AW70" si="22">AX70-1</f>
        <v>14</v>
      </c>
      <c r="AX70" s="18">
        <f t="shared" ref="AX70" si="23">AY70-1</f>
        <v>15</v>
      </c>
      <c r="AY70" s="18">
        <f t="shared" ref="AY70" si="24">AZ70-1</f>
        <v>16</v>
      </c>
      <c r="AZ70" s="18">
        <f t="shared" ref="AZ70" si="25">BA70-1</f>
        <v>17</v>
      </c>
      <c r="BA70" s="18">
        <v>18</v>
      </c>
      <c r="BB70" s="18">
        <v>19</v>
      </c>
      <c r="BC70" s="18">
        <f t="shared" ref="BC70" si="26">BD70-1</f>
        <v>20</v>
      </c>
      <c r="BD70" s="39">
        <f t="shared" ref="BD70" si="27">BE70-1</f>
        <v>21</v>
      </c>
      <c r="BE70" s="18">
        <f t="shared" ref="BE70" si="28">BF70-1</f>
        <v>22</v>
      </c>
      <c r="BF70" s="18">
        <f t="shared" ref="BF70" si="29">BG70-1</f>
        <v>23</v>
      </c>
      <c r="BG70" s="18">
        <f t="shared" ref="BG70" si="30">BH70-1</f>
        <v>24</v>
      </c>
      <c r="BH70" s="18">
        <v>25</v>
      </c>
      <c r="BI70" s="27">
        <v>26</v>
      </c>
      <c r="BJ70" s="72">
        <v>27</v>
      </c>
      <c r="BK70" s="27">
        <v>28</v>
      </c>
      <c r="BL70" s="27">
        <v>29</v>
      </c>
      <c r="BM70" s="27">
        <v>30</v>
      </c>
      <c r="BN70" s="28">
        <v>31</v>
      </c>
      <c r="BO70" s="18">
        <v>1</v>
      </c>
      <c r="BP70" s="26"/>
      <c r="BQ70" s="83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0"/>
      <c r="CI70" s="7"/>
      <c r="CJ70" s="7"/>
    </row>
    <row r="71" spans="2:88" x14ac:dyDescent="0.2">
      <c r="B71" s="6"/>
      <c r="C71" s="6"/>
      <c r="D71" s="18" t="s">
        <v>3</v>
      </c>
      <c r="E71" s="18" t="s">
        <v>291</v>
      </c>
      <c r="F71" s="18" t="s">
        <v>13</v>
      </c>
      <c r="G71" s="18" t="s">
        <v>4</v>
      </c>
      <c r="H71" s="18" t="s">
        <v>8</v>
      </c>
      <c r="I71" s="18" t="s">
        <v>2</v>
      </c>
      <c r="J71" s="18" t="s">
        <v>5</v>
      </c>
      <c r="K71" s="18" t="s">
        <v>6</v>
      </c>
      <c r="L71" s="18" t="s">
        <v>3</v>
      </c>
      <c r="M71" s="18" t="s">
        <v>13</v>
      </c>
      <c r="N71" s="18" t="s">
        <v>4</v>
      </c>
      <c r="O71" s="18" t="s">
        <v>8</v>
      </c>
      <c r="P71" s="18" t="s">
        <v>2</v>
      </c>
      <c r="Q71" s="18" t="s">
        <v>5</v>
      </c>
      <c r="R71" s="18" t="s">
        <v>6</v>
      </c>
      <c r="S71" s="18" t="s">
        <v>3</v>
      </c>
      <c r="T71" s="143" t="s">
        <v>13</v>
      </c>
      <c r="U71" s="18" t="s">
        <v>4</v>
      </c>
      <c r="V71" s="18" t="s">
        <v>8</v>
      </c>
      <c r="W71" s="18" t="s">
        <v>2</v>
      </c>
      <c r="X71" s="18" t="s">
        <v>5</v>
      </c>
      <c r="Y71" s="18" t="s">
        <v>6</v>
      </c>
      <c r="Z71" s="18" t="s">
        <v>3</v>
      </c>
      <c r="AA71" s="18" t="s">
        <v>13</v>
      </c>
      <c r="AB71" s="18" t="s">
        <v>4</v>
      </c>
      <c r="AC71" s="18" t="s">
        <v>8</v>
      </c>
      <c r="AD71" s="18" t="s">
        <v>2</v>
      </c>
      <c r="AE71" s="18" t="s">
        <v>5</v>
      </c>
      <c r="AF71" s="18" t="s">
        <v>6</v>
      </c>
      <c r="AG71" s="18" t="s">
        <v>3</v>
      </c>
      <c r="AH71" s="70" t="s">
        <v>13</v>
      </c>
      <c r="AI71" s="18" t="s">
        <v>4</v>
      </c>
      <c r="AJ71" s="18" t="s">
        <v>8</v>
      </c>
      <c r="AK71" s="18" t="s">
        <v>2</v>
      </c>
      <c r="AL71" s="18" t="s">
        <v>5</v>
      </c>
      <c r="AM71" s="18" t="s">
        <v>6</v>
      </c>
      <c r="AN71" s="18" t="s">
        <v>3</v>
      </c>
      <c r="AO71" s="18" t="s">
        <v>13</v>
      </c>
      <c r="AP71" s="18" t="s">
        <v>4</v>
      </c>
      <c r="AQ71" s="18" t="s">
        <v>8</v>
      </c>
      <c r="AR71" s="18" t="s">
        <v>2</v>
      </c>
      <c r="AS71" s="18" t="s">
        <v>5</v>
      </c>
      <c r="AT71" s="18" t="s">
        <v>6</v>
      </c>
      <c r="AU71" s="18" t="s">
        <v>3</v>
      </c>
      <c r="AV71" s="18" t="s">
        <v>13</v>
      </c>
      <c r="AW71" s="18" t="s">
        <v>4</v>
      </c>
      <c r="AX71" s="18" t="s">
        <v>8</v>
      </c>
      <c r="AY71" s="18" t="s">
        <v>2</v>
      </c>
      <c r="AZ71" s="18" t="s">
        <v>5</v>
      </c>
      <c r="BA71" s="18" t="s">
        <v>6</v>
      </c>
      <c r="BB71" s="18" t="s">
        <v>3</v>
      </c>
      <c r="BC71" s="18" t="s">
        <v>13</v>
      </c>
      <c r="BD71" s="18" t="s">
        <v>4</v>
      </c>
      <c r="BE71" s="18" t="s">
        <v>8</v>
      </c>
      <c r="BF71" s="18" t="s">
        <v>28</v>
      </c>
      <c r="BG71" s="18" t="s">
        <v>29</v>
      </c>
      <c r="BH71" s="18" t="s">
        <v>30</v>
      </c>
      <c r="BI71" s="18" t="s">
        <v>3</v>
      </c>
      <c r="BJ71" s="76" t="s">
        <v>13</v>
      </c>
      <c r="BK71" s="18" t="s">
        <v>4</v>
      </c>
      <c r="BL71" s="18" t="s">
        <v>8</v>
      </c>
      <c r="BM71" s="18" t="s">
        <v>2</v>
      </c>
      <c r="BN71" s="39" t="s">
        <v>5</v>
      </c>
      <c r="BO71" s="18" t="s">
        <v>6</v>
      </c>
      <c r="BP71" s="26"/>
      <c r="BQ71" s="83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</row>
    <row r="72" spans="2:88" x14ac:dyDescent="0.2">
      <c r="B72" s="6"/>
      <c r="C72" s="6"/>
      <c r="D72" s="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83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83"/>
      <c r="BK72" s="26"/>
      <c r="BL72" s="26"/>
      <c r="BM72" s="26"/>
      <c r="BN72" s="26"/>
      <c r="BO72" s="26"/>
      <c r="BP72" s="26"/>
      <c r="BQ72" s="83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</row>
    <row r="73" spans="2:88" x14ac:dyDescent="0.2">
      <c r="B73" s="6"/>
      <c r="C73" s="6"/>
      <c r="D73" s="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83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83"/>
      <c r="BK73" s="26"/>
      <c r="BL73" s="26"/>
      <c r="BM73" s="26"/>
      <c r="BN73" s="26"/>
      <c r="BO73" s="26"/>
      <c r="BP73" s="26"/>
      <c r="BQ73" s="83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</row>
    <row r="74" spans="2:88" x14ac:dyDescent="0.2">
      <c r="B74" s="6"/>
      <c r="C74" s="6"/>
      <c r="D74" s="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83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83"/>
      <c r="BK74" s="26"/>
      <c r="BL74" s="26"/>
      <c r="BM74" s="26"/>
      <c r="BN74" s="26"/>
      <c r="BO74" s="26"/>
      <c r="BP74" s="26"/>
      <c r="BQ74" s="83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</row>
    <row r="75" spans="2:88" x14ac:dyDescent="0.2">
      <c r="B75" s="6"/>
      <c r="C75" s="6"/>
      <c r="D75" s="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83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83"/>
      <c r="BK75" s="26"/>
      <c r="BL75" s="26"/>
      <c r="BM75" s="26"/>
      <c r="BN75" s="26"/>
      <c r="BO75" s="26"/>
      <c r="BP75" s="26"/>
      <c r="BQ75" s="83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</row>
    <row r="76" spans="2:88" x14ac:dyDescent="0.2">
      <c r="B76" s="6"/>
      <c r="C76" s="6"/>
      <c r="D76" s="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83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83"/>
      <c r="BK76" s="26"/>
      <c r="BL76" s="26"/>
      <c r="BM76" s="26"/>
      <c r="BN76" s="26"/>
      <c r="BO76" s="26"/>
      <c r="BP76" s="26"/>
      <c r="BQ76" s="83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</row>
    <row r="77" spans="2:88" x14ac:dyDescent="0.2">
      <c r="B77" s="6"/>
      <c r="C77" s="6"/>
      <c r="D77" s="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83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83"/>
      <c r="BK77" s="26"/>
      <c r="BL77" s="26"/>
      <c r="BM77" s="26"/>
      <c r="BN77" s="26"/>
      <c r="BO77" s="26"/>
      <c r="BP77" s="26"/>
      <c r="BQ77" s="83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</row>
    <row r="86" spans="2:88" ht="16.2" x14ac:dyDescent="0.3">
      <c r="C86" s="279" t="s">
        <v>85</v>
      </c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1"/>
      <c r="AF86" s="141"/>
      <c r="AG86" s="7"/>
      <c r="AH86" s="26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7"/>
      <c r="AX86" s="277"/>
      <c r="AY86" s="277"/>
      <c r="AZ86" s="277"/>
      <c r="BA86" s="277"/>
      <c r="BB86" s="277"/>
      <c r="BC86" s="277"/>
      <c r="BD86" s="277"/>
      <c r="BE86" s="277"/>
      <c r="BF86" s="277"/>
      <c r="BG86" s="277"/>
      <c r="BH86" s="277"/>
      <c r="BI86" s="277"/>
      <c r="BJ86" s="277"/>
      <c r="BK86" s="277"/>
      <c r="BL86" s="277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</row>
    <row r="87" spans="2:88" ht="16.2" x14ac:dyDescent="0.3">
      <c r="C87" s="268">
        <v>23</v>
      </c>
      <c r="D87" s="269"/>
      <c r="E87" s="269"/>
      <c r="F87" s="269"/>
      <c r="G87" s="269"/>
      <c r="H87" s="269"/>
      <c r="I87" s="270"/>
      <c r="J87" s="268">
        <v>24</v>
      </c>
      <c r="K87" s="269"/>
      <c r="L87" s="269"/>
      <c r="M87" s="269"/>
      <c r="N87" s="269"/>
      <c r="O87" s="269"/>
      <c r="P87" s="270"/>
      <c r="Q87" s="268">
        <v>25</v>
      </c>
      <c r="R87" s="269"/>
      <c r="S87" s="269"/>
      <c r="T87" s="269"/>
      <c r="U87" s="269"/>
      <c r="V87" s="269"/>
      <c r="W87" s="270"/>
      <c r="X87" s="268">
        <v>26</v>
      </c>
      <c r="Y87" s="269"/>
      <c r="Z87" s="269"/>
      <c r="AA87" s="269"/>
      <c r="AB87" s="269"/>
      <c r="AC87" s="269"/>
      <c r="AD87" s="270"/>
      <c r="AE87" s="90"/>
      <c r="AF87" s="89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7"/>
      <c r="BI87" s="267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7"/>
      <c r="BX87" s="267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</row>
    <row r="88" spans="2:88" x14ac:dyDescent="0.2">
      <c r="C88" s="2">
        <v>2</v>
      </c>
      <c r="D88" s="2">
        <v>3</v>
      </c>
      <c r="E88" s="18">
        <v>4</v>
      </c>
      <c r="F88" s="70">
        <v>5</v>
      </c>
      <c r="G88" s="18">
        <v>6</v>
      </c>
      <c r="H88" s="18">
        <v>7</v>
      </c>
      <c r="I88" s="18">
        <v>8</v>
      </c>
      <c r="J88" s="18">
        <v>9</v>
      </c>
      <c r="K88" s="18">
        <v>10</v>
      </c>
      <c r="L88" s="18">
        <v>11</v>
      </c>
      <c r="M88" s="18">
        <v>12</v>
      </c>
      <c r="N88" s="18">
        <v>13</v>
      </c>
      <c r="O88" s="18">
        <v>14</v>
      </c>
      <c r="P88" s="18">
        <v>15</v>
      </c>
      <c r="Q88" s="18">
        <v>16</v>
      </c>
      <c r="R88" s="18">
        <v>17</v>
      </c>
      <c r="S88" s="18">
        <v>18</v>
      </c>
      <c r="T88" s="18">
        <v>19</v>
      </c>
      <c r="U88" s="18">
        <v>20</v>
      </c>
      <c r="V88" s="18">
        <v>21</v>
      </c>
      <c r="W88" s="18">
        <v>22</v>
      </c>
      <c r="X88" s="18">
        <v>23</v>
      </c>
      <c r="Y88" s="18">
        <v>24</v>
      </c>
      <c r="Z88" s="27">
        <v>25</v>
      </c>
      <c r="AA88" s="27">
        <v>26</v>
      </c>
      <c r="AB88" s="27">
        <v>27</v>
      </c>
      <c r="AC88" s="27">
        <v>28</v>
      </c>
      <c r="AD88" s="27">
        <v>29</v>
      </c>
      <c r="AE88" s="27">
        <v>30</v>
      </c>
      <c r="AF88" s="26"/>
      <c r="AG88" s="26"/>
      <c r="AH88" s="83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83"/>
      <c r="BK88" s="26"/>
      <c r="BL88" s="26"/>
      <c r="BM88" s="26"/>
      <c r="BN88" s="26"/>
      <c r="BO88" s="26"/>
      <c r="BP88" s="26"/>
      <c r="BQ88" s="83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0"/>
      <c r="CI88" s="7"/>
      <c r="CJ88" s="7"/>
    </row>
    <row r="89" spans="2:88" x14ac:dyDescent="0.2">
      <c r="B89" s="6"/>
      <c r="C89" s="18" t="s">
        <v>3</v>
      </c>
      <c r="D89" s="18" t="s">
        <v>13</v>
      </c>
      <c r="E89" s="18" t="s">
        <v>4</v>
      </c>
      <c r="F89" s="18" t="s">
        <v>8</v>
      </c>
      <c r="G89" s="18" t="s">
        <v>2</v>
      </c>
      <c r="H89" s="18" t="s">
        <v>5</v>
      </c>
      <c r="I89" s="18" t="s">
        <v>6</v>
      </c>
      <c r="J89" s="18" t="s">
        <v>3</v>
      </c>
      <c r="K89" s="18" t="s">
        <v>13</v>
      </c>
      <c r="L89" s="18" t="s">
        <v>4</v>
      </c>
      <c r="M89" s="18" t="s">
        <v>13</v>
      </c>
      <c r="N89" s="18" t="s">
        <v>8</v>
      </c>
      <c r="O89" s="18" t="s">
        <v>2</v>
      </c>
      <c r="P89" s="18" t="s">
        <v>6</v>
      </c>
      <c r="Q89" s="18" t="s">
        <v>3</v>
      </c>
      <c r="R89" s="18" t="s">
        <v>13</v>
      </c>
      <c r="S89" s="18" t="s">
        <v>4</v>
      </c>
      <c r="T89" s="18" t="s">
        <v>8</v>
      </c>
      <c r="U89" s="18" t="s">
        <v>2</v>
      </c>
      <c r="V89" s="18" t="s">
        <v>5</v>
      </c>
      <c r="W89" s="18" t="s">
        <v>6</v>
      </c>
      <c r="X89" s="18" t="s">
        <v>3</v>
      </c>
      <c r="Y89" s="18" t="s">
        <v>13</v>
      </c>
      <c r="Z89" s="18" t="s">
        <v>4</v>
      </c>
      <c r="AA89" s="18" t="s">
        <v>292</v>
      </c>
      <c r="AB89" s="18" t="s">
        <v>2</v>
      </c>
      <c r="AC89" s="18" t="s">
        <v>5</v>
      </c>
      <c r="AD89" s="18" t="s">
        <v>6</v>
      </c>
      <c r="AE89" s="18" t="s">
        <v>3</v>
      </c>
      <c r="AF89" s="26"/>
      <c r="AG89" s="26"/>
      <c r="AH89" s="83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83"/>
      <c r="BK89" s="26"/>
      <c r="BL89" s="26"/>
      <c r="BM89" s="26"/>
      <c r="BN89" s="26"/>
      <c r="BO89" s="26"/>
      <c r="BP89" s="26"/>
      <c r="BQ89" s="83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</row>
    <row r="99" spans="3:86" x14ac:dyDescent="0.2">
      <c r="R99" s="115"/>
    </row>
    <row r="109" spans="3:86" ht="16.2" x14ac:dyDescent="0.3"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</row>
    <row r="110" spans="3:86" ht="16.2" x14ac:dyDescent="0.3"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33"/>
      <c r="AL110" s="33"/>
      <c r="AM110" s="33"/>
      <c r="AN110" s="33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  <c r="BQ110" s="267"/>
      <c r="BR110" s="267"/>
      <c r="BS110" s="267"/>
      <c r="BT110" s="267"/>
      <c r="BU110" s="267"/>
      <c r="BV110" s="267"/>
      <c r="BW110" s="267"/>
      <c r="BX110" s="267"/>
      <c r="BY110" s="278"/>
      <c r="BZ110" s="278"/>
      <c r="CA110" s="278"/>
      <c r="CB110" s="278"/>
      <c r="CC110" s="278"/>
      <c r="CD110" s="278"/>
      <c r="CE110" s="267"/>
      <c r="CF110" s="267"/>
      <c r="CG110" s="267"/>
      <c r="CH110" s="267"/>
    </row>
    <row r="111" spans="3:86" x14ac:dyDescent="0.2">
      <c r="C111" s="7"/>
      <c r="D111" s="92"/>
      <c r="E111" s="7"/>
      <c r="F111" s="6"/>
      <c r="G111" s="6"/>
      <c r="H111" s="6"/>
      <c r="I111" s="6"/>
      <c r="J111" s="6"/>
      <c r="K111" s="83"/>
      <c r="L111" s="6"/>
      <c r="M111" s="6"/>
      <c r="N111" s="6"/>
      <c r="O111" s="6"/>
      <c r="P111" s="6"/>
      <c r="Q111" s="6"/>
      <c r="R111" s="83"/>
      <c r="S111" s="6"/>
      <c r="T111" s="6"/>
      <c r="U111" s="6"/>
      <c r="V111" s="6"/>
      <c r="W111" s="6"/>
      <c r="X111" s="26"/>
      <c r="Y111" s="26"/>
      <c r="Z111" s="26"/>
      <c r="AA111" s="26"/>
      <c r="AB111" s="26"/>
      <c r="AC111" s="26"/>
      <c r="AD111" s="26"/>
      <c r="AE111" s="26"/>
      <c r="AF111" s="6"/>
      <c r="AG111" s="2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26"/>
      <c r="BE111" s="26"/>
      <c r="BF111" s="26"/>
      <c r="BG111" s="2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</row>
    <row r="112" spans="3:86" x14ac:dyDescent="0.2">
      <c r="C112" s="7"/>
      <c r="D112" s="92"/>
      <c r="E112" s="7"/>
      <c r="F112" s="6"/>
      <c r="G112" s="6"/>
      <c r="H112" s="6"/>
      <c r="I112" s="6"/>
      <c r="J112" s="6"/>
      <c r="K112" s="83"/>
      <c r="L112" s="6"/>
      <c r="M112" s="6"/>
      <c r="N112" s="6"/>
      <c r="O112" s="6"/>
      <c r="P112" s="6"/>
      <c r="Q112" s="6"/>
      <c r="R112" s="83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26"/>
      <c r="BE112" s="26"/>
      <c r="BF112" s="2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26"/>
      <c r="CH112" s="26"/>
    </row>
  </sheetData>
  <mergeCells count="101">
    <mergeCell ref="BU42:BV42"/>
    <mergeCell ref="E55:AD55"/>
    <mergeCell ref="AE55:BH55"/>
    <mergeCell ref="E68:AI68"/>
    <mergeCell ref="AJ68:BN68"/>
    <mergeCell ref="BI69:BN69"/>
    <mergeCell ref="C86:AE86"/>
    <mergeCell ref="K42:AO42"/>
    <mergeCell ref="AX2:BA2"/>
    <mergeCell ref="AP42:BT42"/>
    <mergeCell ref="E14:AE14"/>
    <mergeCell ref="AF14:BI14"/>
    <mergeCell ref="E3:K3"/>
    <mergeCell ref="AN29:AT29"/>
    <mergeCell ref="AU29:BA29"/>
    <mergeCell ref="BB29:BH29"/>
    <mergeCell ref="E29:K29"/>
    <mergeCell ref="L29:R29"/>
    <mergeCell ref="Z29:AF29"/>
    <mergeCell ref="AG29:AM29"/>
    <mergeCell ref="S29:Y29"/>
    <mergeCell ref="F28:AJ28"/>
    <mergeCell ref="AK28:BG28"/>
    <mergeCell ref="E42:J42"/>
    <mergeCell ref="CD87:CJ87"/>
    <mergeCell ref="AN87:AT87"/>
    <mergeCell ref="AU87:BA87"/>
    <mergeCell ref="BB87:BH87"/>
    <mergeCell ref="BI87:BO87"/>
    <mergeCell ref="BP87:BV87"/>
    <mergeCell ref="AG87:AM87"/>
    <mergeCell ref="C87:I87"/>
    <mergeCell ref="J87:P87"/>
    <mergeCell ref="Q87:W87"/>
    <mergeCell ref="X87:AD87"/>
    <mergeCell ref="CD69:CJ69"/>
    <mergeCell ref="AU69:BA69"/>
    <mergeCell ref="BB69:BH69"/>
    <mergeCell ref="BP69:BV69"/>
    <mergeCell ref="BW69:CC69"/>
    <mergeCell ref="L69:R69"/>
    <mergeCell ref="S69:Y69"/>
    <mergeCell ref="Z69:AF69"/>
    <mergeCell ref="AG69:AM69"/>
    <mergeCell ref="AN69:AT69"/>
    <mergeCell ref="CD43:CJ43"/>
    <mergeCell ref="CE110:CH110"/>
    <mergeCell ref="Q110:W110"/>
    <mergeCell ref="Z43:AF43"/>
    <mergeCell ref="S43:Y43"/>
    <mergeCell ref="L43:R43"/>
    <mergeCell ref="J110:P110"/>
    <mergeCell ref="AE110:AJ110"/>
    <mergeCell ref="X110:AD110"/>
    <mergeCell ref="E43:K43"/>
    <mergeCell ref="AG43:AM43"/>
    <mergeCell ref="AO110:AU110"/>
    <mergeCell ref="BX110:CD110"/>
    <mergeCell ref="BW43:CC43"/>
    <mergeCell ref="BP43:BV43"/>
    <mergeCell ref="J109:AJ109"/>
    <mergeCell ref="BQ110:BW110"/>
    <mergeCell ref="AV110:BB110"/>
    <mergeCell ref="BC110:BI110"/>
    <mergeCell ref="AU43:BA43"/>
    <mergeCell ref="Z56:AF56"/>
    <mergeCell ref="AG56:AM56"/>
    <mergeCell ref="AN56:AT56"/>
    <mergeCell ref="AU56:BA56"/>
    <mergeCell ref="AH86:BL86"/>
    <mergeCell ref="BW87:CC87"/>
    <mergeCell ref="BI43:BO43"/>
    <mergeCell ref="BB43:BH43"/>
    <mergeCell ref="BJ110:BP110"/>
    <mergeCell ref="BB56:BH56"/>
    <mergeCell ref="BI56:BO56"/>
    <mergeCell ref="E69:K69"/>
    <mergeCell ref="AN43:AT43"/>
    <mergeCell ref="C110:I110"/>
    <mergeCell ref="C109:I109"/>
    <mergeCell ref="E56:K56"/>
    <mergeCell ref="L56:R56"/>
    <mergeCell ref="S56:Y56"/>
    <mergeCell ref="BP15:BV15"/>
    <mergeCell ref="BW15:CC15"/>
    <mergeCell ref="AN15:AT15"/>
    <mergeCell ref="BB15:BH15"/>
    <mergeCell ref="AU15:BA15"/>
    <mergeCell ref="L15:R15"/>
    <mergeCell ref="AG15:AM15"/>
    <mergeCell ref="Z15:AF15"/>
    <mergeCell ref="S15:Y15"/>
    <mergeCell ref="E2:R2"/>
    <mergeCell ref="S2:AW2"/>
    <mergeCell ref="AU3:BA3"/>
    <mergeCell ref="AN3:AT3"/>
    <mergeCell ref="AG3:AM3"/>
    <mergeCell ref="Z3:AF3"/>
    <mergeCell ref="S3:Y3"/>
    <mergeCell ref="L3:R3"/>
    <mergeCell ref="E15:K15"/>
  </mergeCells>
  <phoneticPr fontId="8" type="noConversion"/>
  <pageMargins left="0.75" right="0.75" top="1" bottom="1" header="0.5" footer="0.5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1342-C0E4-4826-ADB3-12A25ED3E093}">
  <sheetPr published="0">
    <pageSetUpPr fitToPage="1"/>
  </sheetPr>
  <dimension ref="A2:R83"/>
  <sheetViews>
    <sheetView tabSelected="1" zoomScale="82" zoomScaleNormal="130" zoomScalePageLayoutView="90" workbookViewId="0">
      <pane ySplit="10" topLeftCell="A11" activePane="bottomLeft" state="frozenSplit"/>
      <selection pane="bottomLeft" activeCell="J43" sqref="J43"/>
    </sheetView>
  </sheetViews>
  <sheetFormatPr baseColWidth="10" defaultRowHeight="12.6" x14ac:dyDescent="0.2"/>
  <cols>
    <col min="1" max="1" width="6.453125" style="157" customWidth="1"/>
    <col min="2" max="2" width="22.26953125" style="161" customWidth="1"/>
    <col min="3" max="3" width="12.7265625" style="161" customWidth="1"/>
    <col min="4" max="4" width="12" style="163" customWidth="1"/>
    <col min="5" max="5" width="13.6328125" style="161" customWidth="1"/>
    <col min="6" max="6" width="14.1796875" style="161" customWidth="1"/>
    <col min="7" max="7" width="37.90625" style="163" customWidth="1"/>
    <col min="8" max="8" width="7.08984375" style="165" customWidth="1"/>
    <col min="9" max="9" width="15.26953125" style="161" customWidth="1"/>
    <col min="10" max="10" width="10" style="166" customWidth="1"/>
    <col min="11" max="11" width="12.6328125" style="161" hidden="1" customWidth="1"/>
    <col min="12" max="12" width="10.26953125" style="161" hidden="1" customWidth="1"/>
    <col min="13" max="13" width="7.08984375" style="166" customWidth="1"/>
    <col min="14" max="14" width="9.7265625" style="161" hidden="1" customWidth="1"/>
    <col min="15" max="15" width="10.6328125" style="161" hidden="1" customWidth="1"/>
    <col min="16" max="16" width="7.7265625" style="161" hidden="1" customWidth="1"/>
    <col min="17" max="16384" width="10.90625" style="156"/>
  </cols>
  <sheetData>
    <row r="2" spans="1:17" x14ac:dyDescent="0.2">
      <c r="A2" s="152" t="s">
        <v>11</v>
      </c>
      <c r="B2" s="153">
        <v>44162</v>
      </c>
      <c r="C2" s="154"/>
      <c r="D2" s="155"/>
      <c r="E2" s="156"/>
      <c r="F2" s="156"/>
      <c r="G2" s="155"/>
      <c r="H2" s="157"/>
      <c r="I2" s="156"/>
      <c r="J2" s="158"/>
      <c r="K2" s="156"/>
      <c r="L2" s="156"/>
      <c r="M2" s="158"/>
      <c r="N2" s="156"/>
      <c r="O2" s="156"/>
      <c r="P2" s="156"/>
    </row>
    <row r="3" spans="1:17" ht="9" customHeight="1" x14ac:dyDescent="0.2">
      <c r="A3" s="152"/>
      <c r="B3" s="153"/>
      <c r="C3" s="156"/>
      <c r="D3" s="155"/>
      <c r="E3" s="156"/>
      <c r="F3" s="156"/>
      <c r="G3" s="155"/>
      <c r="H3" s="157"/>
      <c r="I3" s="156"/>
      <c r="J3" s="158"/>
      <c r="K3" s="156"/>
      <c r="L3" s="156"/>
      <c r="M3" s="158"/>
      <c r="N3" s="156"/>
      <c r="O3" s="156"/>
      <c r="P3" s="156"/>
    </row>
    <row r="4" spans="1:17" ht="12" customHeight="1" x14ac:dyDescent="0.2">
      <c r="A4" s="159" t="s">
        <v>51</v>
      </c>
      <c r="B4" s="160"/>
      <c r="C4" s="292"/>
      <c r="D4" s="293"/>
      <c r="E4" s="156"/>
      <c r="F4" s="156"/>
      <c r="G4" s="155"/>
      <c r="H4" s="157"/>
      <c r="I4" s="156"/>
      <c r="J4" s="158"/>
      <c r="K4" s="156"/>
      <c r="L4" s="156"/>
      <c r="M4" s="158"/>
      <c r="N4" s="156"/>
      <c r="O4" s="156"/>
      <c r="P4" s="156"/>
    </row>
    <row r="5" spans="1:17" ht="14.1" customHeight="1" x14ac:dyDescent="0.2">
      <c r="B5" s="162" t="s">
        <v>52</v>
      </c>
      <c r="C5" s="294"/>
      <c r="D5" s="295"/>
      <c r="F5" s="156"/>
      <c r="G5" s="164"/>
      <c r="I5" s="166"/>
      <c r="K5" s="166"/>
      <c r="L5" s="156"/>
      <c r="M5" s="158"/>
      <c r="N5" s="156"/>
      <c r="O5" s="156"/>
      <c r="P5" s="156"/>
    </row>
    <row r="6" spans="1:17" x14ac:dyDescent="0.2">
      <c r="A6" s="167" t="s">
        <v>14</v>
      </c>
      <c r="B6" s="162" t="s">
        <v>53</v>
      </c>
      <c r="C6" s="292"/>
      <c r="D6" s="293"/>
      <c r="E6" s="156"/>
      <c r="F6" s="156"/>
      <c r="G6" s="155"/>
      <c r="H6" s="157"/>
      <c r="I6" s="156"/>
      <c r="J6" s="158"/>
      <c r="K6" s="156"/>
      <c r="L6" s="156"/>
      <c r="M6" s="158"/>
      <c r="N6" s="156"/>
      <c r="O6" s="156"/>
      <c r="P6" s="156"/>
    </row>
    <row r="7" spans="1:17" x14ac:dyDescent="0.2">
      <c r="A7" s="168" t="s">
        <v>153</v>
      </c>
      <c r="B7" s="162" t="s">
        <v>54</v>
      </c>
      <c r="C7" s="292"/>
      <c r="D7" s="293"/>
      <c r="E7" s="156"/>
      <c r="F7" s="156"/>
      <c r="G7" s="155"/>
      <c r="H7" s="157"/>
      <c r="I7" s="156"/>
      <c r="J7" s="158"/>
      <c r="K7" s="156"/>
      <c r="L7" s="156"/>
      <c r="M7" s="158"/>
      <c r="N7" s="156"/>
      <c r="O7" s="156"/>
      <c r="P7" s="156"/>
    </row>
    <row r="8" spans="1:17" ht="6" customHeight="1" x14ac:dyDescent="0.2">
      <c r="A8" s="169"/>
      <c r="B8" s="170"/>
      <c r="C8" s="170"/>
      <c r="D8" s="171"/>
      <c r="E8" s="170"/>
      <c r="F8" s="170"/>
      <c r="G8" s="171"/>
      <c r="H8" s="172"/>
      <c r="I8" s="170"/>
      <c r="J8" s="173"/>
      <c r="K8" s="170"/>
      <c r="L8" s="170"/>
      <c r="M8" s="158"/>
      <c r="N8" s="156"/>
      <c r="O8" s="156"/>
      <c r="P8" s="156"/>
    </row>
    <row r="9" spans="1:17" x14ac:dyDescent="0.2">
      <c r="A9" s="174"/>
      <c r="B9" s="175"/>
      <c r="C9" s="176"/>
      <c r="D9" s="177"/>
      <c r="E9" s="176"/>
      <c r="F9" s="176"/>
      <c r="G9" s="178"/>
      <c r="H9" s="179"/>
      <c r="I9" s="180"/>
      <c r="J9" s="181"/>
      <c r="K9" s="180"/>
      <c r="L9" s="180"/>
      <c r="M9" s="181"/>
      <c r="N9" s="182"/>
      <c r="O9" s="182"/>
      <c r="P9" s="182"/>
    </row>
    <row r="10" spans="1:17" ht="117" customHeight="1" x14ac:dyDescent="0.2">
      <c r="A10" s="183" t="s">
        <v>55</v>
      </c>
      <c r="B10" s="122" t="s">
        <v>56</v>
      </c>
      <c r="C10" s="184" t="s">
        <v>57</v>
      </c>
      <c r="D10" s="184" t="s">
        <v>1</v>
      </c>
      <c r="E10" s="185" t="s">
        <v>58</v>
      </c>
      <c r="F10" s="185" t="s">
        <v>59</v>
      </c>
      <c r="G10" s="184"/>
      <c r="H10" s="183" t="s">
        <v>60</v>
      </c>
      <c r="I10" s="186" t="s">
        <v>61</v>
      </c>
      <c r="J10" s="186" t="s">
        <v>62</v>
      </c>
      <c r="K10" s="186" t="s">
        <v>63</v>
      </c>
      <c r="L10" s="187" t="s">
        <v>64</v>
      </c>
      <c r="M10" s="187" t="s">
        <v>65</v>
      </c>
      <c r="N10" s="187" t="s">
        <v>66</v>
      </c>
      <c r="O10" s="188" t="s">
        <v>67</v>
      </c>
      <c r="P10" s="188" t="s">
        <v>68</v>
      </c>
    </row>
    <row r="11" spans="1:17" ht="42" customHeight="1" x14ac:dyDescent="0.2">
      <c r="A11" s="189">
        <v>1</v>
      </c>
      <c r="B11" s="190" t="s">
        <v>86</v>
      </c>
      <c r="C11" s="191" t="s">
        <v>87</v>
      </c>
      <c r="D11" s="184"/>
      <c r="E11" s="191"/>
      <c r="F11" s="191"/>
      <c r="G11" s="184"/>
      <c r="H11" s="192" t="s">
        <v>41</v>
      </c>
      <c r="I11" s="58"/>
      <c r="J11" s="193"/>
      <c r="K11" s="58"/>
      <c r="L11" s="194"/>
      <c r="M11" s="195">
        <v>2</v>
      </c>
      <c r="N11" s="194"/>
      <c r="O11" s="194"/>
      <c r="P11" s="191"/>
      <c r="Q11" s="161"/>
    </row>
    <row r="12" spans="1:17" ht="41.4" customHeight="1" x14ac:dyDescent="0.2">
      <c r="A12" s="189">
        <f>'Articles Spécial RRG '!A11+1</f>
        <v>2</v>
      </c>
      <c r="B12" s="190" t="s">
        <v>83</v>
      </c>
      <c r="C12" s="191"/>
      <c r="D12" s="184"/>
      <c r="E12" s="191"/>
      <c r="F12" s="191"/>
      <c r="G12" s="184"/>
      <c r="H12" s="192" t="s">
        <v>41</v>
      </c>
      <c r="I12" s="58"/>
      <c r="J12" s="193"/>
      <c r="K12" s="58"/>
      <c r="L12" s="194"/>
      <c r="M12" s="195">
        <v>2</v>
      </c>
      <c r="N12" s="194"/>
      <c r="O12" s="194"/>
      <c r="P12" s="191"/>
      <c r="Q12" s="161"/>
    </row>
    <row r="13" spans="1:17" ht="41.4" customHeight="1" x14ac:dyDescent="0.2">
      <c r="A13" s="189"/>
      <c r="B13" s="190" t="s">
        <v>345</v>
      </c>
      <c r="C13" s="185" t="s">
        <v>330</v>
      </c>
      <c r="D13" s="184"/>
      <c r="E13" s="191"/>
      <c r="F13" s="191"/>
      <c r="G13" s="106" t="s">
        <v>349</v>
      </c>
      <c r="H13" s="167" t="s">
        <v>14</v>
      </c>
      <c r="I13" s="58"/>
      <c r="J13" s="193"/>
      <c r="K13" s="58"/>
      <c r="L13" s="194"/>
      <c r="M13" s="195">
        <v>4</v>
      </c>
      <c r="N13" s="194"/>
      <c r="O13" s="194"/>
      <c r="P13" s="191"/>
      <c r="Q13" s="161"/>
    </row>
    <row r="14" spans="1:17" ht="45.6" customHeight="1" x14ac:dyDescent="0.2">
      <c r="A14" s="196"/>
      <c r="B14" s="197" t="s">
        <v>404</v>
      </c>
      <c r="C14" s="198" t="s">
        <v>405</v>
      </c>
      <c r="D14" s="199"/>
      <c r="E14" s="198"/>
      <c r="F14" s="198"/>
      <c r="G14" s="199" t="s">
        <v>406</v>
      </c>
      <c r="H14" s="192" t="s">
        <v>41</v>
      </c>
      <c r="I14" s="58"/>
      <c r="J14" s="193"/>
      <c r="K14" s="58"/>
      <c r="L14" s="194"/>
      <c r="M14" s="195"/>
      <c r="N14" s="194"/>
      <c r="O14" s="194"/>
      <c r="P14" s="191"/>
      <c r="Q14" s="161"/>
    </row>
    <row r="15" spans="1:17" ht="41.4" customHeight="1" x14ac:dyDescent="0.2">
      <c r="A15" s="189"/>
      <c r="B15" s="190" t="s">
        <v>410</v>
      </c>
      <c r="C15" s="200" t="s">
        <v>74</v>
      </c>
      <c r="D15" s="184"/>
      <c r="E15" s="191"/>
      <c r="F15" s="191"/>
      <c r="G15" s="184" t="s">
        <v>411</v>
      </c>
      <c r="H15" s="168" t="s">
        <v>153</v>
      </c>
      <c r="I15" s="58"/>
      <c r="J15" s="193"/>
      <c r="K15" s="58"/>
      <c r="L15" s="194"/>
      <c r="M15" s="195">
        <v>15</v>
      </c>
      <c r="N15" s="194"/>
      <c r="O15" s="194"/>
      <c r="P15" s="191"/>
      <c r="Q15" s="161"/>
    </row>
    <row r="16" spans="1:17" ht="41.4" customHeight="1" x14ac:dyDescent="0.2">
      <c r="A16" s="196"/>
      <c r="B16" s="201" t="s">
        <v>407</v>
      </c>
      <c r="C16" s="202" t="s">
        <v>408</v>
      </c>
      <c r="D16" s="202"/>
      <c r="E16" s="203"/>
      <c r="F16" s="203"/>
      <c r="G16" s="204" t="s">
        <v>421</v>
      </c>
      <c r="H16" s="205"/>
      <c r="I16" s="58"/>
      <c r="J16" s="193"/>
      <c r="K16" s="58"/>
      <c r="L16" s="194"/>
      <c r="M16" s="195"/>
      <c r="N16" s="194"/>
      <c r="O16" s="194"/>
      <c r="P16" s="191"/>
      <c r="Q16" s="161" t="s">
        <v>429</v>
      </c>
    </row>
    <row r="17" spans="1:17" ht="70.2" customHeight="1" x14ac:dyDescent="0.2">
      <c r="A17" s="189">
        <f>'Articles Spécial RRG '!A16+1</f>
        <v>1</v>
      </c>
      <c r="B17" s="190" t="s">
        <v>360</v>
      </c>
      <c r="C17" s="122" t="s">
        <v>88</v>
      </c>
      <c r="D17" s="184" t="s">
        <v>324</v>
      </c>
      <c r="E17" s="191"/>
      <c r="F17" s="191"/>
      <c r="G17" s="106" t="s">
        <v>384</v>
      </c>
      <c r="H17" s="168" t="s">
        <v>153</v>
      </c>
      <c r="I17" s="106" t="s">
        <v>361</v>
      </c>
      <c r="J17" s="132">
        <v>44120</v>
      </c>
      <c r="K17" s="58"/>
      <c r="L17" s="194"/>
      <c r="M17" s="195">
        <v>16</v>
      </c>
      <c r="N17" s="194"/>
      <c r="O17" s="194"/>
      <c r="P17" s="191"/>
      <c r="Q17" s="161"/>
    </row>
    <row r="18" spans="1:17" ht="70.2" customHeight="1" x14ac:dyDescent="0.2">
      <c r="A18" s="189"/>
      <c r="B18" s="190" t="s">
        <v>382</v>
      </c>
      <c r="C18" s="122" t="s">
        <v>381</v>
      </c>
      <c r="D18" s="184"/>
      <c r="E18" s="191"/>
      <c r="F18" s="191"/>
      <c r="G18" s="206" t="s">
        <v>383</v>
      </c>
      <c r="H18" s="192" t="s">
        <v>41</v>
      </c>
      <c r="I18" s="58"/>
      <c r="J18" s="193"/>
      <c r="K18" s="58"/>
      <c r="L18" s="194"/>
      <c r="M18" s="195"/>
      <c r="N18" s="194"/>
      <c r="O18" s="194"/>
      <c r="P18" s="191"/>
      <c r="Q18" s="161"/>
    </row>
    <row r="19" spans="1:17" ht="145.80000000000001" customHeight="1" x14ac:dyDescent="0.2">
      <c r="A19" s="189">
        <v>5</v>
      </c>
      <c r="B19" s="190" t="s">
        <v>350</v>
      </c>
      <c r="C19" s="122" t="s">
        <v>305</v>
      </c>
      <c r="D19" s="184"/>
      <c r="E19" s="191"/>
      <c r="F19" s="191"/>
      <c r="G19" s="207" t="s">
        <v>385</v>
      </c>
      <c r="H19" s="192" t="s">
        <v>41</v>
      </c>
      <c r="I19" s="191"/>
      <c r="J19" s="193"/>
      <c r="K19" s="58"/>
      <c r="L19" s="194"/>
      <c r="M19" s="195"/>
      <c r="N19" s="194"/>
      <c r="O19" s="194"/>
      <c r="P19" s="191"/>
      <c r="Q19" s="161"/>
    </row>
    <row r="20" spans="1:17" s="218" customFormat="1" ht="28.05" customHeight="1" x14ac:dyDescent="0.2">
      <c r="A20" s="208">
        <v>6</v>
      </c>
      <c r="B20" s="209" t="s">
        <v>331</v>
      </c>
      <c r="C20" s="210"/>
      <c r="D20" s="211"/>
      <c r="E20" s="210"/>
      <c r="F20" s="210"/>
      <c r="G20" s="210"/>
      <c r="H20" s="212"/>
      <c r="I20" s="213"/>
      <c r="J20" s="214"/>
      <c r="K20" s="213"/>
      <c r="L20" s="215"/>
      <c r="M20" s="216"/>
      <c r="N20" s="215"/>
      <c r="O20" s="215"/>
      <c r="P20" s="210"/>
      <c r="Q20" s="217"/>
    </row>
    <row r="21" spans="1:17" ht="28.8" customHeight="1" x14ac:dyDescent="0.2">
      <c r="A21" s="189"/>
      <c r="B21" s="190" t="s">
        <v>325</v>
      </c>
      <c r="C21" s="184" t="s">
        <v>173</v>
      </c>
      <c r="D21" s="184" t="s">
        <v>171</v>
      </c>
      <c r="E21" s="184"/>
      <c r="F21" s="184"/>
      <c r="G21" s="207"/>
      <c r="H21" s="192" t="s">
        <v>41</v>
      </c>
      <c r="I21" s="58"/>
      <c r="J21" s="193"/>
      <c r="K21" s="58"/>
      <c r="L21" s="194"/>
      <c r="M21" s="195"/>
      <c r="N21" s="194"/>
      <c r="O21" s="194"/>
      <c r="P21" s="191"/>
      <c r="Q21" s="161"/>
    </row>
    <row r="22" spans="1:17" ht="28.8" customHeight="1" x14ac:dyDescent="0.2">
      <c r="A22" s="189"/>
      <c r="B22" s="190" t="s">
        <v>175</v>
      </c>
      <c r="C22" s="184" t="s">
        <v>174</v>
      </c>
      <c r="D22" s="184" t="s">
        <v>171</v>
      </c>
      <c r="E22" s="184"/>
      <c r="F22" s="184"/>
      <c r="G22" s="184" t="s">
        <v>386</v>
      </c>
      <c r="H22" s="192" t="s">
        <v>41</v>
      </c>
      <c r="I22" s="58"/>
      <c r="J22" s="193"/>
      <c r="K22" s="58"/>
      <c r="L22" s="194"/>
      <c r="M22" s="195"/>
      <c r="N22" s="194"/>
      <c r="O22" s="194"/>
      <c r="P22" s="191"/>
      <c r="Q22" s="161"/>
    </row>
    <row r="23" spans="1:17" ht="70.2" customHeight="1" x14ac:dyDescent="0.2">
      <c r="A23" s="189"/>
      <c r="B23" s="190" t="s">
        <v>176</v>
      </c>
      <c r="C23" s="122" t="s">
        <v>177</v>
      </c>
      <c r="D23" s="184" t="s">
        <v>171</v>
      </c>
      <c r="E23" s="184"/>
      <c r="F23" s="184"/>
      <c r="G23" s="219" t="s">
        <v>412</v>
      </c>
      <c r="H23" s="192" t="s">
        <v>41</v>
      </c>
      <c r="I23" s="58"/>
      <c r="J23" s="193"/>
      <c r="K23" s="58"/>
      <c r="L23" s="194"/>
      <c r="M23" s="195"/>
      <c r="N23" s="194"/>
      <c r="O23" s="194"/>
      <c r="P23" s="191"/>
      <c r="Q23" s="161"/>
    </row>
    <row r="24" spans="1:17" s="157" customFormat="1" ht="70.2" customHeight="1" x14ac:dyDescent="0.2">
      <c r="A24" s="189"/>
      <c r="B24" s="220" t="s">
        <v>332</v>
      </c>
      <c r="C24" s="185" t="s">
        <v>333</v>
      </c>
      <c r="D24" s="185"/>
      <c r="E24" s="185"/>
      <c r="F24" s="185"/>
      <c r="G24" s="100" t="s">
        <v>422</v>
      </c>
      <c r="H24" s="96"/>
      <c r="J24" s="132"/>
      <c r="K24" s="96"/>
      <c r="L24" s="221"/>
      <c r="M24" s="195"/>
      <c r="N24" s="221"/>
      <c r="O24" s="221"/>
      <c r="P24" s="185"/>
      <c r="Q24" s="222"/>
    </row>
    <row r="25" spans="1:17" s="218" customFormat="1" ht="38.4" customHeight="1" x14ac:dyDescent="0.2">
      <c r="A25" s="208">
        <v>7</v>
      </c>
      <c r="B25" s="209" t="s">
        <v>179</v>
      </c>
      <c r="C25" s="210"/>
      <c r="D25" s="211"/>
      <c r="E25" s="210"/>
      <c r="F25" s="210"/>
      <c r="G25" s="223"/>
      <c r="H25" s="212"/>
      <c r="I25" s="213"/>
      <c r="J25" s="214"/>
      <c r="K25" s="213"/>
      <c r="L25" s="215"/>
      <c r="M25" s="216"/>
      <c r="N25" s="215"/>
      <c r="O25" s="215"/>
      <c r="P25" s="210"/>
      <c r="Q25" s="217"/>
    </row>
    <row r="26" spans="1:17" ht="70.2" customHeight="1" x14ac:dyDescent="0.2">
      <c r="A26" s="189"/>
      <c r="B26" s="190" t="s">
        <v>165</v>
      </c>
      <c r="C26" s="185" t="s">
        <v>166</v>
      </c>
      <c r="D26" s="184"/>
      <c r="E26" s="191"/>
      <c r="F26" s="191"/>
      <c r="G26" s="106" t="s">
        <v>182</v>
      </c>
      <c r="H26" s="192" t="s">
        <v>41</v>
      </c>
      <c r="I26" s="58"/>
      <c r="J26" s="193"/>
      <c r="K26" s="58"/>
      <c r="L26" s="194"/>
      <c r="M26" s="195"/>
      <c r="N26" s="194"/>
      <c r="O26" s="194"/>
      <c r="P26" s="191"/>
      <c r="Q26" s="161"/>
    </row>
    <row r="27" spans="1:17" ht="70.2" customHeight="1" x14ac:dyDescent="0.2">
      <c r="A27" s="189"/>
      <c r="B27" s="190" t="s">
        <v>170</v>
      </c>
      <c r="C27" s="184" t="s">
        <v>328</v>
      </c>
      <c r="D27" s="184"/>
      <c r="E27" s="191"/>
      <c r="F27" s="191"/>
      <c r="G27" s="106"/>
      <c r="H27" s="192" t="s">
        <v>41</v>
      </c>
      <c r="I27" s="58"/>
      <c r="J27" s="193"/>
      <c r="K27" s="58"/>
      <c r="L27" s="194"/>
      <c r="M27" s="195"/>
      <c r="N27" s="194"/>
      <c r="O27" s="194"/>
      <c r="P27" s="191"/>
      <c r="Q27" s="161"/>
    </row>
    <row r="28" spans="1:17" ht="142.19999999999999" customHeight="1" x14ac:dyDescent="0.2">
      <c r="A28" s="189"/>
      <c r="B28" s="190" t="s">
        <v>329</v>
      </c>
      <c r="C28" s="185" t="s">
        <v>379</v>
      </c>
      <c r="D28" s="185" t="s">
        <v>301</v>
      </c>
      <c r="E28" s="185"/>
      <c r="F28" s="185"/>
      <c r="G28" s="100" t="s">
        <v>423</v>
      </c>
      <c r="H28" s="192" t="s">
        <v>41</v>
      </c>
      <c r="I28" s="58"/>
      <c r="J28" s="193"/>
      <c r="K28" s="58"/>
      <c r="L28" s="194"/>
      <c r="M28" s="195"/>
      <c r="N28" s="194"/>
      <c r="O28" s="194"/>
      <c r="P28" s="191"/>
      <c r="Q28" s="161"/>
    </row>
    <row r="29" spans="1:17" ht="70.2" customHeight="1" x14ac:dyDescent="0.2">
      <c r="A29" s="189"/>
      <c r="B29" s="122" t="s">
        <v>363</v>
      </c>
      <c r="C29" s="185" t="s">
        <v>333</v>
      </c>
      <c r="D29" s="185"/>
      <c r="E29" s="185"/>
      <c r="F29" s="185"/>
      <c r="G29" s="100" t="s">
        <v>415</v>
      </c>
      <c r="H29" s="168" t="s">
        <v>153</v>
      </c>
      <c r="I29" s="96" t="s">
        <v>414</v>
      </c>
      <c r="J29" s="132">
        <v>44151</v>
      </c>
      <c r="K29" s="58"/>
      <c r="L29" s="194"/>
      <c r="M29" s="195">
        <v>22</v>
      </c>
      <c r="N29" s="194"/>
      <c r="O29" s="194"/>
      <c r="P29" s="191"/>
      <c r="Q29" s="161"/>
    </row>
    <row r="30" spans="1:17" ht="70.2" customHeight="1" x14ac:dyDescent="0.2">
      <c r="A30" s="189"/>
      <c r="B30" s="225" t="s">
        <v>413</v>
      </c>
      <c r="C30" s="190" t="s">
        <v>364</v>
      </c>
      <c r="D30" s="185"/>
      <c r="E30" s="185"/>
      <c r="F30" s="185"/>
      <c r="G30" s="226" t="s">
        <v>409</v>
      </c>
      <c r="H30" s="192" t="s">
        <v>41</v>
      </c>
      <c r="I30" s="58"/>
      <c r="J30" s="193"/>
      <c r="K30" s="58"/>
      <c r="L30" s="194"/>
      <c r="M30" s="195"/>
      <c r="N30" s="194"/>
      <c r="O30" s="194"/>
      <c r="P30" s="191"/>
      <c r="Q30" s="161"/>
    </row>
    <row r="31" spans="1:17" ht="70.2" customHeight="1" x14ac:dyDescent="0.2">
      <c r="A31" s="189"/>
      <c r="B31" s="190" t="s">
        <v>128</v>
      </c>
      <c r="C31" s="185" t="s">
        <v>129</v>
      </c>
      <c r="D31" s="185" t="s">
        <v>130</v>
      </c>
      <c r="E31" s="185" t="s">
        <v>178</v>
      </c>
      <c r="F31" s="185"/>
      <c r="G31" s="100" t="s">
        <v>302</v>
      </c>
      <c r="H31" s="168" t="s">
        <v>153</v>
      </c>
      <c r="I31" s="106" t="s">
        <v>303</v>
      </c>
      <c r="J31" s="132">
        <v>44092</v>
      </c>
      <c r="K31" s="58"/>
      <c r="L31" s="194"/>
      <c r="M31" s="195">
        <v>12</v>
      </c>
      <c r="N31" s="194"/>
      <c r="O31" s="194"/>
      <c r="P31" s="191"/>
      <c r="Q31" s="161"/>
    </row>
    <row r="32" spans="1:17" s="218" customFormat="1" ht="28.05" customHeight="1" x14ac:dyDescent="0.2">
      <c r="A32" s="208">
        <v>8</v>
      </c>
      <c r="B32" s="209" t="s">
        <v>180</v>
      </c>
      <c r="C32" s="210"/>
      <c r="D32" s="211"/>
      <c r="E32" s="210"/>
      <c r="F32" s="210"/>
      <c r="G32" s="223"/>
      <c r="H32" s="212"/>
      <c r="I32" s="213"/>
      <c r="J32" s="214"/>
      <c r="K32" s="213"/>
      <c r="L32" s="215"/>
      <c r="M32" s="216"/>
      <c r="N32" s="215"/>
      <c r="O32" s="215"/>
      <c r="P32" s="210"/>
      <c r="Q32" s="217"/>
    </row>
    <row r="33" spans="1:18" ht="70.2" customHeight="1" x14ac:dyDescent="0.2">
      <c r="A33" s="189"/>
      <c r="B33" s="190" t="s">
        <v>335</v>
      </c>
      <c r="C33" s="122" t="s">
        <v>368</v>
      </c>
      <c r="D33" s="122"/>
      <c r="E33" s="122"/>
      <c r="F33" s="122"/>
      <c r="G33" s="100" t="s">
        <v>380</v>
      </c>
      <c r="H33" s="192" t="s">
        <v>41</v>
      </c>
      <c r="I33" s="100"/>
      <c r="J33" s="227"/>
      <c r="K33" s="100"/>
      <c r="L33" s="228"/>
      <c r="M33" s="229"/>
      <c r="N33" s="228"/>
      <c r="O33" s="194"/>
      <c r="P33" s="191"/>
      <c r="Q33" s="161"/>
    </row>
    <row r="34" spans="1:18" ht="70.2" customHeight="1" x14ac:dyDescent="0.2">
      <c r="A34" s="189"/>
      <c r="B34" s="190" t="s">
        <v>164</v>
      </c>
      <c r="C34" s="122"/>
      <c r="D34" s="122"/>
      <c r="E34" s="122"/>
      <c r="F34" s="122"/>
      <c r="G34" s="100"/>
      <c r="H34" s="192" t="s">
        <v>41</v>
      </c>
      <c r="I34" s="100"/>
      <c r="J34" s="227"/>
      <c r="K34" s="100"/>
      <c r="L34" s="228"/>
      <c r="M34" s="229"/>
      <c r="N34" s="228"/>
      <c r="O34" s="194"/>
      <c r="P34" s="191"/>
      <c r="Q34" s="161"/>
    </row>
    <row r="35" spans="1:18" ht="58.2" customHeight="1" x14ac:dyDescent="0.2">
      <c r="A35" s="189"/>
      <c r="B35" s="190" t="s">
        <v>172</v>
      </c>
      <c r="C35" s="122"/>
      <c r="D35" s="122"/>
      <c r="E35" s="122"/>
      <c r="F35" s="122"/>
      <c r="G35" s="100"/>
      <c r="H35" s="192" t="s">
        <v>41</v>
      </c>
      <c r="I35" s="100"/>
      <c r="J35" s="227"/>
      <c r="K35" s="100"/>
      <c r="L35" s="228"/>
      <c r="M35" s="229"/>
      <c r="N35" s="228"/>
      <c r="O35" s="194"/>
      <c r="P35" s="191"/>
      <c r="Q35" s="161"/>
    </row>
    <row r="36" spans="1:18" ht="56.4" customHeight="1" x14ac:dyDescent="0.2">
      <c r="A36" s="189"/>
      <c r="B36" s="230" t="s">
        <v>89</v>
      </c>
      <c r="C36" s="191" t="s">
        <v>74</v>
      </c>
      <c r="D36" s="184"/>
      <c r="E36" s="191"/>
      <c r="F36" s="191"/>
      <c r="G36" s="184" t="s">
        <v>158</v>
      </c>
      <c r="H36" s="168" t="s">
        <v>153</v>
      </c>
      <c r="I36" s="58"/>
      <c r="J36" s="193"/>
      <c r="K36" s="58"/>
      <c r="L36" s="194"/>
      <c r="M36" s="195">
        <v>10</v>
      </c>
      <c r="N36" s="231"/>
      <c r="O36" s="58"/>
      <c r="P36" s="232"/>
    </row>
    <row r="37" spans="1:18" s="218" customFormat="1" ht="28.05" customHeight="1" x14ac:dyDescent="0.2">
      <c r="A37" s="208">
        <v>9</v>
      </c>
      <c r="B37" s="209" t="s">
        <v>181</v>
      </c>
      <c r="C37" s="210"/>
      <c r="D37" s="211"/>
      <c r="E37" s="210"/>
      <c r="F37" s="210"/>
      <c r="G37" s="223"/>
      <c r="H37" s="212"/>
      <c r="I37" s="213"/>
      <c r="J37" s="214"/>
      <c r="K37" s="213"/>
      <c r="L37" s="215"/>
      <c r="M37" s="216"/>
      <c r="N37" s="215"/>
      <c r="O37" s="215"/>
      <c r="P37" s="210"/>
      <c r="Q37" s="217"/>
    </row>
    <row r="38" spans="1:18" ht="58.8" customHeight="1" x14ac:dyDescent="0.2">
      <c r="A38" s="189"/>
      <c r="B38" s="233" t="s">
        <v>91</v>
      </c>
      <c r="C38" s="122" t="s">
        <v>92</v>
      </c>
      <c r="D38" s="184" t="s">
        <v>130</v>
      </c>
      <c r="E38" s="191"/>
      <c r="F38" s="191"/>
      <c r="G38" s="184" t="s">
        <v>424</v>
      </c>
      <c r="H38" s="168" t="s">
        <v>153</v>
      </c>
      <c r="I38" s="106" t="s">
        <v>157</v>
      </c>
      <c r="J38" s="193"/>
      <c r="K38" s="58"/>
      <c r="L38" s="194"/>
      <c r="M38" s="195">
        <v>4</v>
      </c>
      <c r="N38" s="194"/>
      <c r="O38" s="194"/>
      <c r="P38" s="191"/>
      <c r="Q38" s="161"/>
      <c r="R38" s="161"/>
    </row>
    <row r="39" spans="1:18" ht="58.8" customHeight="1" x14ac:dyDescent="0.2">
      <c r="A39" s="189"/>
      <c r="B39" s="233" t="s">
        <v>154</v>
      </c>
      <c r="C39" s="122" t="s">
        <v>137</v>
      </c>
      <c r="D39" s="184" t="s">
        <v>130</v>
      </c>
      <c r="E39" s="191"/>
      <c r="F39" s="191"/>
      <c r="G39" s="184" t="s">
        <v>151</v>
      </c>
      <c r="H39" s="168" t="s">
        <v>153</v>
      </c>
      <c r="I39" s="58" t="s">
        <v>152</v>
      </c>
      <c r="J39" s="193"/>
      <c r="K39" s="58"/>
      <c r="L39" s="194"/>
      <c r="M39" s="195">
        <v>5</v>
      </c>
      <c r="N39" s="194"/>
      <c r="O39" s="194"/>
      <c r="P39" s="191"/>
      <c r="Q39" s="161"/>
      <c r="R39" s="161"/>
    </row>
    <row r="40" spans="1:18" ht="70.8" customHeight="1" x14ac:dyDescent="0.2">
      <c r="A40" s="189"/>
      <c r="B40" s="190" t="s">
        <v>353</v>
      </c>
      <c r="C40" s="122" t="s">
        <v>354</v>
      </c>
      <c r="D40" s="122" t="s">
        <v>324</v>
      </c>
      <c r="E40" s="191"/>
      <c r="F40" s="191"/>
      <c r="G40" s="184" t="s">
        <v>327</v>
      </c>
      <c r="H40" s="168" t="s">
        <v>153</v>
      </c>
      <c r="I40" s="58" t="s">
        <v>358</v>
      </c>
      <c r="J40" s="132">
        <v>44120</v>
      </c>
      <c r="K40" s="58"/>
      <c r="L40" s="194"/>
      <c r="M40" s="195">
        <v>7</v>
      </c>
      <c r="N40" s="231"/>
      <c r="O40" s="58"/>
      <c r="P40" s="232"/>
    </row>
    <row r="41" spans="1:18" ht="70.2" customHeight="1" x14ac:dyDescent="0.2">
      <c r="A41" s="189"/>
      <c r="B41" s="122" t="s">
        <v>304</v>
      </c>
      <c r="C41" s="185" t="s">
        <v>334</v>
      </c>
      <c r="D41" s="185" t="s">
        <v>324</v>
      </c>
      <c r="E41" s="185"/>
      <c r="F41" s="185"/>
      <c r="G41" s="224" t="s">
        <v>430</v>
      </c>
      <c r="H41" s="168" t="s">
        <v>153</v>
      </c>
      <c r="I41" s="58" t="s">
        <v>428</v>
      </c>
      <c r="J41" s="132">
        <v>44156</v>
      </c>
      <c r="K41" s="58"/>
      <c r="L41" s="194"/>
      <c r="M41" s="195">
        <v>4</v>
      </c>
      <c r="N41" s="194"/>
      <c r="O41" s="194"/>
      <c r="P41" s="191"/>
      <c r="Q41" s="161"/>
    </row>
    <row r="42" spans="1:18" ht="70.8" customHeight="1" x14ac:dyDescent="0.2">
      <c r="A42" s="189"/>
      <c r="B42" s="190" t="s">
        <v>367</v>
      </c>
      <c r="C42" s="122" t="s">
        <v>366</v>
      </c>
      <c r="D42" s="122" t="s">
        <v>324</v>
      </c>
      <c r="E42" s="191"/>
      <c r="F42" s="191"/>
      <c r="G42" s="184" t="s">
        <v>387</v>
      </c>
      <c r="H42" s="234"/>
      <c r="I42" s="58" t="s">
        <v>369</v>
      </c>
      <c r="J42" s="193"/>
      <c r="K42" s="58"/>
      <c r="L42" s="194"/>
      <c r="M42" s="195"/>
      <c r="N42" s="231"/>
      <c r="O42" s="58"/>
      <c r="P42" s="232"/>
    </row>
    <row r="43" spans="1:18" ht="70.8" customHeight="1" x14ac:dyDescent="0.2">
      <c r="A43" s="189"/>
      <c r="B43" s="190"/>
      <c r="C43" s="122" t="s">
        <v>388</v>
      </c>
      <c r="D43" s="122"/>
      <c r="E43" s="191"/>
      <c r="F43" s="191"/>
      <c r="G43" s="206" t="s">
        <v>425</v>
      </c>
      <c r="H43" s="58"/>
      <c r="I43" s="58"/>
      <c r="J43" s="193"/>
      <c r="K43" s="58"/>
      <c r="L43" s="194"/>
      <c r="M43" s="195"/>
      <c r="N43" s="231"/>
      <c r="O43" s="58"/>
      <c r="P43" s="232"/>
    </row>
    <row r="44" spans="1:18" ht="70.8" customHeight="1" x14ac:dyDescent="0.2">
      <c r="A44" s="189"/>
      <c r="B44" s="190"/>
      <c r="C44" s="122" t="s">
        <v>389</v>
      </c>
      <c r="D44" s="122"/>
      <c r="E44" s="191"/>
      <c r="F44" s="191"/>
      <c r="G44" s="206" t="s">
        <v>426</v>
      </c>
      <c r="H44" s="58"/>
      <c r="I44" s="58"/>
      <c r="J44" s="193"/>
      <c r="K44" s="58"/>
      <c r="L44" s="194"/>
      <c r="M44" s="195"/>
      <c r="N44" s="231"/>
      <c r="O44" s="58"/>
      <c r="P44" s="232"/>
    </row>
    <row r="45" spans="1:18" ht="70.8" customHeight="1" x14ac:dyDescent="0.2">
      <c r="A45" s="189"/>
      <c r="B45" s="190"/>
      <c r="C45" s="122" t="s">
        <v>390</v>
      </c>
      <c r="D45" s="100" t="s">
        <v>130</v>
      </c>
      <c r="E45" s="191"/>
      <c r="F45" s="191"/>
      <c r="G45" s="206" t="s">
        <v>427</v>
      </c>
      <c r="H45" s="58"/>
      <c r="I45" s="58"/>
      <c r="J45" s="193"/>
      <c r="K45" s="58"/>
      <c r="L45" s="194"/>
      <c r="M45" s="195"/>
      <c r="N45" s="231"/>
      <c r="O45" s="58"/>
      <c r="P45" s="232"/>
    </row>
    <row r="46" spans="1:18" ht="70.8" customHeight="1" x14ac:dyDescent="0.2">
      <c r="A46" s="189"/>
      <c r="B46" s="190" t="s">
        <v>392</v>
      </c>
      <c r="C46" s="122"/>
      <c r="D46" s="122"/>
      <c r="E46" s="191"/>
      <c r="F46" s="191"/>
      <c r="G46" s="206" t="s">
        <v>393</v>
      </c>
      <c r="H46" s="58"/>
      <c r="I46" s="58"/>
      <c r="J46" s="193"/>
      <c r="K46" s="58"/>
      <c r="L46" s="194"/>
      <c r="M46" s="195"/>
      <c r="N46" s="231"/>
      <c r="O46" s="58"/>
      <c r="P46" s="232"/>
    </row>
    <row r="47" spans="1:18" ht="214.8" customHeight="1" x14ac:dyDescent="0.2">
      <c r="A47" s="189"/>
      <c r="B47" s="233" t="s">
        <v>183</v>
      </c>
      <c r="C47" s="122"/>
      <c r="D47" s="184"/>
      <c r="E47" s="191"/>
      <c r="F47" s="191"/>
      <c r="G47" s="184" t="s">
        <v>391</v>
      </c>
      <c r="H47" s="58"/>
      <c r="I47" s="58"/>
      <c r="J47" s="193"/>
      <c r="K47" s="58"/>
      <c r="L47" s="194"/>
      <c r="M47" s="195"/>
      <c r="N47" s="194"/>
      <c r="O47" s="194"/>
      <c r="P47" s="191"/>
      <c r="Q47" s="161"/>
      <c r="R47" s="161"/>
    </row>
    <row r="48" spans="1:18" ht="72" customHeight="1" x14ac:dyDescent="0.2">
      <c r="A48" s="189"/>
      <c r="B48" s="233"/>
      <c r="C48" s="122" t="s">
        <v>394</v>
      </c>
      <c r="D48" s="184" t="s">
        <v>324</v>
      </c>
      <c r="E48" s="191"/>
      <c r="F48" s="191"/>
      <c r="G48" s="184" t="s">
        <v>397</v>
      </c>
      <c r="H48" s="192" t="s">
        <v>41</v>
      </c>
      <c r="I48" s="58"/>
      <c r="J48" s="193"/>
      <c r="K48" s="58"/>
      <c r="L48" s="194"/>
      <c r="M48" s="195"/>
      <c r="N48" s="194"/>
      <c r="O48" s="194"/>
      <c r="P48" s="191"/>
      <c r="Q48" s="161"/>
      <c r="R48" s="161"/>
    </row>
    <row r="49" spans="1:18" ht="53.4" customHeight="1" x14ac:dyDescent="0.2">
      <c r="A49" s="189"/>
      <c r="B49" s="233"/>
      <c r="C49" s="122" t="s">
        <v>395</v>
      </c>
      <c r="D49" s="184"/>
      <c r="E49" s="191"/>
      <c r="F49" s="191"/>
      <c r="G49" s="235" t="s">
        <v>398</v>
      </c>
      <c r="H49" s="192" t="s">
        <v>41</v>
      </c>
      <c r="I49" s="58"/>
      <c r="J49" s="193"/>
      <c r="K49" s="58"/>
      <c r="L49" s="194"/>
      <c r="M49" s="195"/>
      <c r="N49" s="194"/>
      <c r="O49" s="194"/>
      <c r="P49" s="191"/>
      <c r="Q49" s="161"/>
      <c r="R49" s="161"/>
    </row>
    <row r="50" spans="1:18" ht="59.4" customHeight="1" x14ac:dyDescent="0.2">
      <c r="A50" s="189">
        <v>10</v>
      </c>
      <c r="B50" s="190" t="s">
        <v>365</v>
      </c>
      <c r="C50" s="122" t="s">
        <v>396</v>
      </c>
      <c r="E50" s="191"/>
      <c r="F50" s="191"/>
      <c r="G50" s="235" t="s">
        <v>399</v>
      </c>
      <c r="H50" s="192" t="s">
        <v>41</v>
      </c>
      <c r="I50" s="58"/>
      <c r="J50" s="193"/>
      <c r="K50" s="58"/>
      <c r="L50" s="194"/>
      <c r="M50" s="195"/>
      <c r="N50" s="231"/>
      <c r="O50" s="58"/>
      <c r="P50" s="232"/>
      <c r="Q50" s="161"/>
    </row>
    <row r="51" spans="1:18" ht="15" customHeight="1" x14ac:dyDescent="0.2">
      <c r="A51" s="189"/>
      <c r="B51" s="230"/>
      <c r="C51" s="191"/>
      <c r="D51" s="184"/>
      <c r="E51" s="191"/>
      <c r="F51" s="191"/>
      <c r="G51" s="184"/>
      <c r="H51" s="96"/>
      <c r="I51" s="58"/>
      <c r="J51" s="236"/>
      <c r="K51" s="58"/>
      <c r="L51" s="194"/>
      <c r="M51" s="195"/>
      <c r="N51" s="194"/>
      <c r="O51" s="194"/>
      <c r="P51" s="191"/>
      <c r="Q51" s="161"/>
    </row>
    <row r="52" spans="1:18" ht="15" customHeight="1" x14ac:dyDescent="0.2">
      <c r="A52" s="189"/>
      <c r="B52" s="230"/>
      <c r="C52" s="191"/>
      <c r="D52" s="184"/>
      <c r="E52" s="191"/>
      <c r="F52" s="191"/>
      <c r="G52" s="184"/>
      <c r="H52" s="96"/>
      <c r="I52" s="58"/>
      <c r="J52" s="236"/>
      <c r="K52" s="58"/>
      <c r="L52" s="194"/>
      <c r="M52" s="195"/>
      <c r="N52" s="194"/>
      <c r="O52" s="194"/>
      <c r="P52" s="191"/>
      <c r="Q52" s="161"/>
    </row>
    <row r="53" spans="1:18" ht="15" customHeight="1" x14ac:dyDescent="0.2">
      <c r="A53" s="189"/>
      <c r="B53" s="230"/>
      <c r="C53" s="191"/>
      <c r="D53" s="184"/>
      <c r="E53" s="191"/>
      <c r="F53" s="191"/>
      <c r="G53" s="184"/>
      <c r="H53" s="96"/>
      <c r="I53" s="58"/>
      <c r="J53" s="236"/>
      <c r="K53" s="58"/>
      <c r="L53" s="194"/>
      <c r="M53" s="195"/>
      <c r="N53" s="194"/>
      <c r="O53" s="194"/>
      <c r="P53" s="191"/>
      <c r="Q53" s="161"/>
    </row>
    <row r="54" spans="1:18" ht="15" customHeight="1" x14ac:dyDescent="0.2">
      <c r="A54" s="189"/>
      <c r="B54" s="237"/>
      <c r="C54" s="58"/>
      <c r="D54" s="106"/>
      <c r="E54" s="58"/>
      <c r="F54" s="58"/>
      <c r="G54" s="112"/>
      <c r="H54" s="96"/>
      <c r="I54" s="58"/>
      <c r="J54" s="236"/>
      <c r="K54" s="58"/>
      <c r="L54" s="194"/>
      <c r="M54" s="195"/>
      <c r="N54" s="194"/>
      <c r="O54" s="194"/>
      <c r="P54" s="191"/>
      <c r="Q54" s="161"/>
    </row>
    <row r="55" spans="1:18" ht="15" customHeight="1" x14ac:dyDescent="0.2">
      <c r="A55" s="189"/>
      <c r="B55" s="230"/>
      <c r="C55" s="191"/>
      <c r="D55" s="184"/>
      <c r="E55" s="191"/>
      <c r="F55" s="191"/>
      <c r="G55" s="112"/>
      <c r="H55" s="96"/>
      <c r="I55" s="58"/>
      <c r="J55" s="236"/>
      <c r="K55" s="58"/>
      <c r="L55" s="194"/>
      <c r="M55" s="195"/>
      <c r="N55" s="194"/>
      <c r="O55" s="194"/>
      <c r="P55" s="191"/>
      <c r="Q55" s="161"/>
    </row>
    <row r="56" spans="1:18" ht="15" customHeight="1" x14ac:dyDescent="0.2">
      <c r="A56" s="189"/>
      <c r="B56" s="230"/>
      <c r="C56" s="191"/>
      <c r="D56" s="184"/>
      <c r="E56" s="191"/>
      <c r="F56" s="191"/>
      <c r="G56" s="112"/>
      <c r="H56" s="126"/>
      <c r="I56" s="58"/>
      <c r="J56" s="236"/>
      <c r="K56" s="58"/>
      <c r="L56" s="194"/>
      <c r="M56" s="195"/>
      <c r="N56" s="194"/>
      <c r="O56" s="194"/>
      <c r="P56" s="191"/>
      <c r="Q56" s="161"/>
    </row>
    <row r="57" spans="1:18" ht="15" customHeight="1" x14ac:dyDescent="0.2">
      <c r="A57" s="189"/>
      <c r="B57" s="230"/>
      <c r="C57" s="191"/>
      <c r="D57" s="184"/>
      <c r="E57" s="191"/>
      <c r="F57" s="191"/>
      <c r="G57" s="184"/>
      <c r="H57" s="126"/>
      <c r="I57" s="58"/>
      <c r="J57" s="236"/>
      <c r="K57" s="58"/>
      <c r="L57" s="194"/>
      <c r="M57" s="195"/>
      <c r="N57" s="194"/>
      <c r="O57" s="194"/>
      <c r="P57" s="191"/>
      <c r="Q57" s="161"/>
    </row>
    <row r="58" spans="1:18" ht="15" customHeight="1" x14ac:dyDescent="0.2">
      <c r="A58" s="189"/>
      <c r="B58" s="237"/>
      <c r="C58" s="58"/>
      <c r="D58" s="106"/>
      <c r="E58" s="58"/>
      <c r="F58" s="58"/>
      <c r="G58" s="184"/>
      <c r="H58" s="126"/>
      <c r="I58" s="58"/>
      <c r="J58" s="236"/>
      <c r="K58" s="58"/>
      <c r="L58" s="194"/>
      <c r="M58" s="195"/>
      <c r="N58" s="231"/>
      <c r="O58" s="58"/>
      <c r="P58" s="232"/>
    </row>
    <row r="59" spans="1:18" ht="15" customHeight="1" x14ac:dyDescent="0.2">
      <c r="A59" s="189"/>
      <c r="B59" s="230"/>
      <c r="C59" s="191"/>
      <c r="D59" s="184"/>
      <c r="E59" s="191"/>
      <c r="F59" s="191"/>
      <c r="G59" s="184"/>
      <c r="H59" s="96"/>
      <c r="I59" s="58"/>
      <c r="J59" s="234"/>
      <c r="K59" s="58"/>
      <c r="L59" s="194"/>
      <c r="M59" s="195"/>
      <c r="N59" s="231"/>
      <c r="O59" s="58"/>
      <c r="P59" s="232"/>
    </row>
    <row r="60" spans="1:18" ht="15" customHeight="1" x14ac:dyDescent="0.2">
      <c r="A60" s="196"/>
      <c r="B60" s="237"/>
      <c r="C60" s="58"/>
      <c r="D60" s="106"/>
      <c r="E60" s="58"/>
      <c r="F60" s="58"/>
      <c r="G60" s="106"/>
      <c r="H60" s="221"/>
      <c r="I60" s="58"/>
      <c r="J60" s="236"/>
      <c r="K60" s="58"/>
      <c r="L60" s="194"/>
      <c r="M60" s="238"/>
      <c r="N60" s="194"/>
      <c r="O60" s="194"/>
      <c r="P60" s="191"/>
      <c r="Q60" s="161"/>
    </row>
    <row r="61" spans="1:18" ht="18.75" customHeight="1" x14ac:dyDescent="0.2">
      <c r="A61" s="239"/>
      <c r="B61" s="240"/>
      <c r="K61" s="241"/>
      <c r="L61" s="242"/>
      <c r="M61" s="243"/>
      <c r="N61" s="244"/>
      <c r="O61" s="244"/>
    </row>
    <row r="62" spans="1:18" ht="18.75" customHeight="1" x14ac:dyDescent="0.2">
      <c r="B62" s="245"/>
      <c r="C62" s="156"/>
      <c r="D62" s="155"/>
      <c r="E62" s="156"/>
      <c r="F62" s="156"/>
      <c r="G62" s="155"/>
      <c r="H62" s="157"/>
      <c r="I62" s="156"/>
      <c r="J62" s="158"/>
      <c r="K62" s="156"/>
      <c r="L62" s="156"/>
      <c r="M62" s="158"/>
      <c r="N62" s="156"/>
      <c r="O62" s="156"/>
      <c r="P62" s="156"/>
    </row>
    <row r="63" spans="1:18" ht="19.5" customHeight="1" x14ac:dyDescent="0.2">
      <c r="B63" s="246">
        <f>COUNTIF(B11:B60,"*")</f>
        <v>35</v>
      </c>
      <c r="C63" s="156"/>
      <c r="D63" s="155"/>
      <c r="E63" s="156"/>
      <c r="F63" s="156"/>
      <c r="G63" s="155"/>
      <c r="H63" s="247">
        <f>COUNTIF(H11:H60,"Non")</f>
        <v>18</v>
      </c>
      <c r="I63" s="156"/>
      <c r="J63" s="158"/>
      <c r="K63" s="156"/>
      <c r="L63" s="161">
        <f>COUNTIF(L11:L60,"&gt;1")</f>
        <v>0</v>
      </c>
      <c r="M63" s="166">
        <f>SUM(M11:M60)</f>
        <v>103</v>
      </c>
      <c r="N63" s="161">
        <f>COUNTIF(N11:N60,"&gt;1")</f>
        <v>0</v>
      </c>
      <c r="O63" s="248">
        <f>COUNTIF(O11:O60,"&gt;1")</f>
        <v>0</v>
      </c>
      <c r="P63" s="249">
        <f>SUM(P11:P60)</f>
        <v>0</v>
      </c>
    </row>
    <row r="64" spans="1:18" ht="18.75" customHeight="1" x14ac:dyDescent="0.2">
      <c r="B64" s="245"/>
      <c r="C64" s="156"/>
      <c r="D64" s="155"/>
      <c r="E64" s="156"/>
      <c r="F64" s="156"/>
      <c r="G64" s="155"/>
      <c r="H64" s="250">
        <f>COUNTIF(H11:H61,"Oui")</f>
        <v>9</v>
      </c>
      <c r="I64" s="156"/>
      <c r="J64" s="158"/>
      <c r="K64" s="156"/>
      <c r="L64" s="156"/>
      <c r="M64" s="158"/>
      <c r="N64" s="156"/>
      <c r="O64" s="156"/>
      <c r="P64" s="156"/>
    </row>
    <row r="65" spans="2:16" ht="24.75" customHeight="1" x14ac:dyDescent="0.2">
      <c r="B65" s="245"/>
      <c r="C65" s="156"/>
      <c r="D65" s="155"/>
      <c r="E65" s="156"/>
      <c r="F65" s="156"/>
      <c r="G65" s="155"/>
      <c r="H65" s="251">
        <f>COUNTIF(H11:H62,"Doc")</f>
        <v>1</v>
      </c>
      <c r="I65" s="156"/>
      <c r="J65" s="158"/>
      <c r="K65" s="156"/>
      <c r="L65" s="249" t="s">
        <v>69</v>
      </c>
      <c r="M65" s="252">
        <f>M63+P63</f>
        <v>103</v>
      </c>
      <c r="N65" s="156"/>
      <c r="O65" s="156"/>
      <c r="P65" s="156"/>
    </row>
    <row r="66" spans="2:16" ht="12.9" customHeight="1" x14ac:dyDescent="0.2">
      <c r="B66" s="245"/>
      <c r="C66" s="156"/>
      <c r="D66" s="155"/>
      <c r="E66" s="156"/>
      <c r="F66" s="156"/>
      <c r="G66" s="155"/>
      <c r="H66" s="157"/>
      <c r="I66" s="156"/>
      <c r="J66" s="158"/>
      <c r="K66" s="156"/>
      <c r="L66" s="156"/>
      <c r="M66" s="158"/>
      <c r="N66" s="156"/>
      <c r="O66" s="156"/>
      <c r="P66" s="156"/>
    </row>
    <row r="67" spans="2:16" x14ac:dyDescent="0.2">
      <c r="B67" s="245"/>
      <c r="C67" s="156"/>
      <c r="D67" s="155"/>
      <c r="E67" s="156"/>
      <c r="F67" s="156"/>
      <c r="G67" s="155"/>
      <c r="H67" s="157"/>
      <c r="I67" s="156"/>
      <c r="J67" s="158"/>
      <c r="K67" s="156"/>
      <c r="L67" s="156"/>
      <c r="M67" s="158"/>
      <c r="N67" s="156"/>
      <c r="O67" s="156"/>
      <c r="P67" s="156"/>
    </row>
    <row r="68" spans="2:16" x14ac:dyDescent="0.2">
      <c r="B68" s="156"/>
      <c r="C68" s="156"/>
      <c r="D68" s="155"/>
      <c r="E68" s="156"/>
      <c r="F68" s="156"/>
      <c r="G68" s="155"/>
      <c r="H68" s="165">
        <f>SUM(H63:H65)</f>
        <v>28</v>
      </c>
      <c r="I68" s="156"/>
      <c r="J68" s="158"/>
      <c r="K68" s="156"/>
      <c r="L68" s="156"/>
      <c r="M68" s="158"/>
      <c r="N68" s="156"/>
      <c r="O68" s="156"/>
      <c r="P68" s="156"/>
    </row>
    <row r="69" spans="2:16" x14ac:dyDescent="0.2">
      <c r="B69" s="156"/>
      <c r="C69" s="156"/>
      <c r="D69" s="155"/>
      <c r="E69" s="156"/>
      <c r="F69" s="156"/>
      <c r="G69" s="155"/>
      <c r="H69" s="157"/>
      <c r="I69" s="156"/>
      <c r="J69" s="158"/>
      <c r="K69" s="156"/>
      <c r="L69" s="156"/>
      <c r="M69" s="158"/>
      <c r="N69" s="156"/>
      <c r="O69" s="156"/>
      <c r="P69" s="156"/>
    </row>
    <row r="70" spans="2:16" x14ac:dyDescent="0.2">
      <c r="B70" s="156"/>
      <c r="C70" s="156"/>
      <c r="D70" s="155"/>
      <c r="E70" s="156"/>
      <c r="F70" s="156"/>
      <c r="G70" s="155"/>
      <c r="H70" s="157"/>
      <c r="I70" s="156"/>
      <c r="J70" s="158"/>
      <c r="K70" s="156"/>
      <c r="L70" s="156"/>
      <c r="M70" s="158"/>
      <c r="N70" s="156"/>
      <c r="O70" s="156"/>
      <c r="P70" s="156"/>
    </row>
    <row r="71" spans="2:16" x14ac:dyDescent="0.2">
      <c r="B71" s="156"/>
      <c r="C71" s="156"/>
      <c r="D71" s="155"/>
      <c r="E71" s="156"/>
      <c r="F71" s="156"/>
      <c r="G71" s="155"/>
      <c r="H71" s="157"/>
      <c r="I71" s="156"/>
      <c r="J71" s="158"/>
      <c r="K71" s="156"/>
      <c r="L71" s="156"/>
      <c r="M71" s="158"/>
      <c r="N71" s="156"/>
      <c r="O71" s="156"/>
      <c r="P71" s="156"/>
    </row>
    <row r="72" spans="2:16" x14ac:dyDescent="0.2">
      <c r="B72" s="156"/>
      <c r="C72" s="156"/>
      <c r="D72" s="155"/>
      <c r="E72" s="156"/>
      <c r="F72" s="156"/>
      <c r="G72" s="155"/>
      <c r="H72" s="157"/>
      <c r="I72" s="156"/>
      <c r="J72" s="158"/>
      <c r="K72" s="156"/>
      <c r="L72" s="156"/>
      <c r="M72" s="158"/>
      <c r="N72" s="156"/>
      <c r="O72" s="156"/>
      <c r="P72" s="156"/>
    </row>
    <row r="73" spans="2:16" x14ac:dyDescent="0.2">
      <c r="B73" s="156"/>
      <c r="C73" s="156"/>
      <c r="D73" s="155"/>
      <c r="E73" s="156"/>
      <c r="F73" s="156"/>
      <c r="G73" s="155"/>
      <c r="H73" s="157"/>
      <c r="I73" s="156"/>
      <c r="J73" s="158"/>
      <c r="K73" s="156"/>
      <c r="L73" s="156"/>
      <c r="M73" s="158"/>
      <c r="N73" s="156"/>
      <c r="O73" s="156"/>
      <c r="P73" s="156"/>
    </row>
    <row r="74" spans="2:16" x14ac:dyDescent="0.2">
      <c r="B74" s="156"/>
      <c r="C74" s="156"/>
      <c r="D74" s="155"/>
      <c r="E74" s="156"/>
      <c r="F74" s="156"/>
      <c r="G74" s="155"/>
      <c r="H74" s="157"/>
      <c r="I74" s="156"/>
      <c r="J74" s="158"/>
      <c r="K74" s="156"/>
      <c r="L74" s="156"/>
      <c r="M74" s="158"/>
      <c r="N74" s="156"/>
      <c r="O74" s="156"/>
      <c r="P74" s="156"/>
    </row>
    <row r="75" spans="2:16" x14ac:dyDescent="0.2">
      <c r="B75" s="156"/>
      <c r="C75" s="156"/>
      <c r="D75" s="155"/>
      <c r="E75" s="156"/>
      <c r="F75" s="156"/>
      <c r="G75" s="155"/>
      <c r="H75" s="157"/>
      <c r="I75" s="156"/>
      <c r="J75" s="158"/>
      <c r="K75" s="156"/>
      <c r="L75" s="156"/>
      <c r="M75" s="158"/>
      <c r="N75" s="156"/>
      <c r="O75" s="156"/>
      <c r="P75" s="156"/>
    </row>
    <row r="76" spans="2:16" x14ac:dyDescent="0.2">
      <c r="B76" s="156"/>
      <c r="C76" s="156"/>
      <c r="D76" s="155"/>
      <c r="E76" s="156"/>
      <c r="F76" s="156"/>
      <c r="G76" s="155"/>
      <c r="H76" s="157"/>
      <c r="I76" s="156"/>
      <c r="J76" s="158"/>
      <c r="K76" s="156"/>
      <c r="L76" s="156"/>
      <c r="M76" s="158"/>
      <c r="N76" s="156"/>
      <c r="O76" s="156"/>
      <c r="P76" s="156"/>
    </row>
    <row r="77" spans="2:16" x14ac:dyDescent="0.2">
      <c r="B77" s="156"/>
      <c r="C77" s="156"/>
      <c r="D77" s="155"/>
      <c r="E77" s="156"/>
      <c r="F77" s="156"/>
      <c r="G77" s="155"/>
      <c r="H77" s="157"/>
      <c r="I77" s="156"/>
      <c r="J77" s="158"/>
      <c r="K77" s="156"/>
      <c r="L77" s="156"/>
      <c r="M77" s="158"/>
      <c r="N77" s="156"/>
      <c r="O77" s="156"/>
      <c r="P77" s="156"/>
    </row>
    <row r="78" spans="2:16" x14ac:dyDescent="0.2">
      <c r="B78" s="156"/>
      <c r="C78" s="156"/>
      <c r="D78" s="155"/>
      <c r="E78" s="156"/>
      <c r="F78" s="156"/>
      <c r="G78" s="155"/>
      <c r="H78" s="157"/>
      <c r="I78" s="156"/>
      <c r="J78" s="158"/>
      <c r="K78" s="156"/>
      <c r="L78" s="156"/>
      <c r="M78" s="158"/>
      <c r="N78" s="156"/>
      <c r="O78" s="156"/>
      <c r="P78" s="156"/>
    </row>
    <row r="79" spans="2:16" x14ac:dyDescent="0.2">
      <c r="B79" s="156"/>
      <c r="C79" s="156"/>
      <c r="D79" s="155"/>
      <c r="E79" s="156"/>
      <c r="F79" s="156"/>
      <c r="G79" s="155"/>
      <c r="H79" s="157"/>
      <c r="I79" s="156"/>
      <c r="J79" s="158"/>
      <c r="K79" s="156"/>
      <c r="L79" s="156"/>
      <c r="M79" s="158"/>
      <c r="N79" s="156"/>
      <c r="O79" s="156"/>
      <c r="P79" s="156"/>
    </row>
    <row r="80" spans="2:16" x14ac:dyDescent="0.2">
      <c r="B80" s="156"/>
      <c r="C80" s="156"/>
      <c r="D80" s="155"/>
      <c r="E80" s="156"/>
      <c r="F80" s="156"/>
      <c r="G80" s="155"/>
      <c r="H80" s="157"/>
      <c r="I80" s="156"/>
      <c r="J80" s="158"/>
      <c r="K80" s="156"/>
      <c r="L80" s="156"/>
      <c r="M80" s="158"/>
      <c r="N80" s="156"/>
      <c r="O80" s="156"/>
      <c r="P80" s="156"/>
    </row>
    <row r="81" spans="2:16" x14ac:dyDescent="0.2">
      <c r="B81" s="156"/>
      <c r="C81" s="156"/>
      <c r="D81" s="155"/>
      <c r="E81" s="156"/>
      <c r="F81" s="156"/>
      <c r="G81" s="155"/>
      <c r="H81" s="157"/>
      <c r="I81" s="156"/>
      <c r="J81" s="158"/>
      <c r="K81" s="156"/>
      <c r="L81" s="156"/>
      <c r="M81" s="158"/>
      <c r="N81" s="156"/>
      <c r="O81" s="156"/>
      <c r="P81" s="156"/>
    </row>
    <row r="82" spans="2:16" x14ac:dyDescent="0.2">
      <c r="B82" s="156"/>
      <c r="C82" s="156"/>
      <c r="D82" s="155"/>
      <c r="E82" s="156"/>
      <c r="F82" s="156"/>
      <c r="G82" s="155"/>
      <c r="H82" s="157"/>
      <c r="I82" s="156"/>
      <c r="J82" s="158"/>
      <c r="K82" s="156"/>
      <c r="L82" s="156"/>
      <c r="M82" s="158"/>
      <c r="N82" s="156"/>
      <c r="O82" s="156"/>
      <c r="P82" s="156"/>
    </row>
    <row r="83" spans="2:16" x14ac:dyDescent="0.2">
      <c r="B83" s="156"/>
      <c r="C83" s="156"/>
      <c r="D83" s="155"/>
      <c r="E83" s="156"/>
      <c r="F83" s="156"/>
      <c r="G83" s="155"/>
      <c r="H83" s="157"/>
      <c r="I83" s="156"/>
      <c r="J83" s="158"/>
      <c r="K83" s="156"/>
      <c r="L83" s="156"/>
      <c r="M83" s="158"/>
      <c r="N83" s="156"/>
      <c r="O83" s="156"/>
      <c r="P83" s="156"/>
    </row>
  </sheetData>
  <autoFilter ref="A10:P61" xr:uid="{00000000-0009-0000-0000-000001000000}"/>
  <mergeCells count="4">
    <mergeCell ref="C4:D4"/>
    <mergeCell ref="C5:D5"/>
    <mergeCell ref="C6:D6"/>
    <mergeCell ref="C7:D7"/>
  </mergeCells>
  <pageMargins left="0" right="0" top="0" bottom="0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rgb="FFFF0000"/>
  </sheetPr>
  <dimension ref="A1:P24"/>
  <sheetViews>
    <sheetView zoomScale="90" zoomScaleNormal="90" workbookViewId="0">
      <pane ySplit="3" topLeftCell="A4" activePane="bottomLeft" state="frozenSplit"/>
      <selection pane="bottomLeft" activeCell="F11" sqref="F11"/>
    </sheetView>
  </sheetViews>
  <sheetFormatPr baseColWidth="10" defaultRowHeight="12.6" x14ac:dyDescent="0.2"/>
  <cols>
    <col min="1" max="1" width="6.90625" customWidth="1"/>
    <col min="3" max="3" width="13.08984375" style="7" customWidth="1"/>
    <col min="4" max="4" width="8.26953125" customWidth="1"/>
    <col min="5" max="5" width="35.90625" customWidth="1"/>
    <col min="6" max="6" width="41.36328125" customWidth="1"/>
    <col min="7" max="7" width="10.90625" style="15" hidden="1" customWidth="1"/>
    <col min="8" max="8" width="9.90625" style="15" customWidth="1"/>
    <col min="9" max="9" width="8.81640625" style="15" hidden="1" customWidth="1"/>
    <col min="10" max="10" width="13" style="6" customWidth="1"/>
    <col min="11" max="11" width="10.90625" style="15" customWidth="1"/>
    <col min="12" max="12" width="21.54296875" customWidth="1"/>
    <col min="13" max="13" width="11.26953125" customWidth="1"/>
    <col min="14" max="14" width="21.90625" customWidth="1"/>
    <col min="16" max="16" width="11" style="17"/>
  </cols>
  <sheetData>
    <row r="1" spans="1:14" x14ac:dyDescent="0.2">
      <c r="B1" s="11" t="s">
        <v>12</v>
      </c>
      <c r="C1" s="296">
        <v>44078</v>
      </c>
      <c r="D1" s="296"/>
      <c r="J1" s="64" t="s">
        <v>70</v>
      </c>
      <c r="K1" s="65">
        <f>H21/16</f>
        <v>0.25</v>
      </c>
      <c r="L1" s="25">
        <f>H21/8</f>
        <v>0.5</v>
      </c>
    </row>
    <row r="2" spans="1:14" x14ac:dyDescent="0.2">
      <c r="B2" s="36" t="s">
        <v>78</v>
      </c>
      <c r="J2" s="66" t="s">
        <v>71</v>
      </c>
      <c r="K2" s="65"/>
    </row>
    <row r="3" spans="1:14" ht="52.8" customHeight="1" x14ac:dyDescent="0.2">
      <c r="A3" s="34" t="s">
        <v>73</v>
      </c>
      <c r="B3" s="34" t="s">
        <v>47</v>
      </c>
      <c r="C3" s="30" t="s">
        <v>33</v>
      </c>
      <c r="D3" s="34" t="s">
        <v>48</v>
      </c>
      <c r="E3" s="34" t="s">
        <v>49</v>
      </c>
      <c r="F3" s="34" t="s">
        <v>37</v>
      </c>
      <c r="G3" s="21" t="s">
        <v>42</v>
      </c>
      <c r="H3" s="21" t="s">
        <v>42</v>
      </c>
      <c r="I3" s="21" t="s">
        <v>15</v>
      </c>
      <c r="J3" s="21" t="s">
        <v>75</v>
      </c>
      <c r="K3" s="30" t="s">
        <v>75</v>
      </c>
      <c r="L3" s="21" t="s">
        <v>76</v>
      </c>
      <c r="M3" s="37"/>
      <c r="N3" s="43"/>
    </row>
    <row r="4" spans="1:14" ht="15.75" customHeight="1" x14ac:dyDescent="0.2">
      <c r="A4" s="30">
        <v>1</v>
      </c>
      <c r="B4" s="49"/>
      <c r="C4" s="52"/>
      <c r="D4" s="49"/>
      <c r="E4" s="50" t="s">
        <v>82</v>
      </c>
      <c r="F4" s="50"/>
      <c r="G4" s="55"/>
      <c r="H4" s="54">
        <v>1</v>
      </c>
      <c r="I4" s="51"/>
      <c r="J4" s="51"/>
      <c r="K4" s="52"/>
      <c r="L4" s="52"/>
      <c r="M4" s="37"/>
      <c r="N4" s="43"/>
    </row>
    <row r="5" spans="1:14" ht="15.75" customHeight="1" x14ac:dyDescent="0.2">
      <c r="A5" s="30">
        <f t="shared" ref="A5:A19" si="0">H4+A4</f>
        <v>2</v>
      </c>
      <c r="B5" s="49"/>
      <c r="C5" s="52"/>
      <c r="D5" s="49"/>
      <c r="E5" s="50" t="s">
        <v>83</v>
      </c>
      <c r="F5" s="50"/>
      <c r="G5" s="54"/>
      <c r="H5" s="54">
        <v>2</v>
      </c>
      <c r="I5" s="51"/>
      <c r="J5" s="51"/>
      <c r="K5" s="52"/>
      <c r="L5" s="52"/>
      <c r="M5" s="37"/>
      <c r="N5" s="43"/>
    </row>
    <row r="6" spans="1:14" ht="15.75" customHeight="1" x14ac:dyDescent="0.2">
      <c r="A6" s="30">
        <f t="shared" si="0"/>
        <v>4</v>
      </c>
      <c r="B6" s="49"/>
      <c r="C6" s="52"/>
      <c r="D6" s="49"/>
      <c r="E6" s="50" t="s">
        <v>84</v>
      </c>
      <c r="F6" s="50"/>
      <c r="G6" s="54"/>
      <c r="H6" s="54">
        <v>2</v>
      </c>
      <c r="I6" s="51"/>
      <c r="J6" s="51"/>
      <c r="K6" s="52"/>
      <c r="L6" s="52"/>
      <c r="M6" s="37"/>
      <c r="N6" s="43"/>
    </row>
    <row r="7" spans="1:14" ht="15.75" customHeight="1" x14ac:dyDescent="0.2">
      <c r="A7" s="30">
        <f t="shared" si="0"/>
        <v>6</v>
      </c>
      <c r="B7" s="34"/>
      <c r="C7" s="30"/>
      <c r="D7" s="34"/>
      <c r="E7" s="93"/>
      <c r="F7" s="93"/>
      <c r="G7" s="24"/>
      <c r="H7" s="24"/>
      <c r="I7" s="21"/>
      <c r="J7" s="21"/>
      <c r="K7" s="30"/>
      <c r="L7" s="30"/>
      <c r="M7" s="37"/>
      <c r="N7" s="43"/>
    </row>
    <row r="8" spans="1:14" ht="18.600000000000001" customHeight="1" x14ac:dyDescent="0.2">
      <c r="A8" s="30">
        <f t="shared" si="0"/>
        <v>6</v>
      </c>
      <c r="B8" s="23"/>
      <c r="C8" s="75"/>
      <c r="D8" s="56"/>
      <c r="E8" s="16"/>
      <c r="F8" s="22"/>
      <c r="G8" s="74"/>
      <c r="H8" s="24"/>
      <c r="I8" s="1"/>
      <c r="J8" s="21"/>
      <c r="K8" s="30"/>
      <c r="L8" s="30"/>
      <c r="M8" s="37"/>
      <c r="N8" s="43"/>
    </row>
    <row r="9" spans="1:14" ht="18.600000000000001" customHeight="1" x14ac:dyDescent="0.2">
      <c r="A9" s="30">
        <f t="shared" si="0"/>
        <v>6</v>
      </c>
      <c r="B9" s="23"/>
      <c r="C9" s="79"/>
      <c r="D9" s="56"/>
      <c r="E9" s="16"/>
      <c r="F9" s="22"/>
      <c r="G9" s="24"/>
      <c r="H9" s="24"/>
      <c r="I9" s="21"/>
      <c r="J9" s="21"/>
      <c r="K9" s="21"/>
      <c r="L9" s="21"/>
    </row>
    <row r="10" spans="1:14" ht="18.600000000000001" customHeight="1" x14ac:dyDescent="0.2">
      <c r="A10" s="30">
        <f t="shared" si="0"/>
        <v>6</v>
      </c>
      <c r="B10" s="85"/>
      <c r="C10" s="79"/>
      <c r="D10" s="87"/>
      <c r="E10" s="16"/>
      <c r="F10" s="22"/>
      <c r="G10" s="24"/>
      <c r="H10" s="24"/>
      <c r="I10" s="21"/>
      <c r="J10" s="21"/>
      <c r="K10" s="21"/>
      <c r="L10" s="21"/>
    </row>
    <row r="11" spans="1:14" ht="37.799999999999997" customHeight="1" x14ac:dyDescent="0.2">
      <c r="A11" s="30">
        <f t="shared" si="0"/>
        <v>6</v>
      </c>
      <c r="B11" s="85"/>
      <c r="C11" s="80"/>
      <c r="D11" s="86"/>
      <c r="E11" s="22"/>
      <c r="F11" s="22"/>
      <c r="G11" s="21"/>
      <c r="H11" s="78"/>
      <c r="I11" s="78"/>
      <c r="J11" s="74"/>
      <c r="K11" s="21"/>
      <c r="L11" s="21"/>
    </row>
    <row r="12" spans="1:14" ht="18.600000000000001" customHeight="1" x14ac:dyDescent="0.2">
      <c r="A12" s="30">
        <f t="shared" si="0"/>
        <v>6</v>
      </c>
      <c r="B12" s="85"/>
      <c r="C12" s="74"/>
      <c r="D12" s="86"/>
      <c r="E12" s="14"/>
      <c r="F12" s="22"/>
      <c r="G12" s="24"/>
      <c r="H12" s="78"/>
      <c r="I12" s="21"/>
      <c r="J12" s="74"/>
      <c r="K12" s="21"/>
      <c r="L12" s="21"/>
    </row>
    <row r="13" spans="1:14" ht="28.8" customHeight="1" x14ac:dyDescent="0.2">
      <c r="A13" s="30">
        <f t="shared" si="0"/>
        <v>6</v>
      </c>
      <c r="B13" s="85"/>
      <c r="C13" s="81"/>
      <c r="D13" s="87"/>
      <c r="E13" s="22"/>
      <c r="F13" s="22"/>
      <c r="G13" s="21"/>
      <c r="H13" s="24"/>
      <c r="I13" s="62"/>
      <c r="J13" s="21"/>
      <c r="K13" s="21"/>
      <c r="L13" s="21"/>
    </row>
    <row r="14" spans="1:14" ht="29.4" customHeight="1" x14ac:dyDescent="0.2">
      <c r="A14" s="30">
        <f t="shared" si="0"/>
        <v>6</v>
      </c>
      <c r="B14" s="23"/>
      <c r="C14" s="81"/>
      <c r="D14" s="56"/>
      <c r="E14" s="22"/>
      <c r="F14" s="22"/>
      <c r="G14" s="24"/>
      <c r="H14" s="24"/>
      <c r="I14" s="62"/>
      <c r="J14" s="21"/>
      <c r="K14" s="21"/>
      <c r="L14" s="21"/>
    </row>
    <row r="15" spans="1:14" ht="29.4" customHeight="1" x14ac:dyDescent="0.2">
      <c r="A15" s="30">
        <f t="shared" si="0"/>
        <v>6</v>
      </c>
      <c r="B15" s="23"/>
      <c r="C15" s="81"/>
      <c r="D15" s="56"/>
      <c r="E15" s="14"/>
      <c r="F15" s="22"/>
      <c r="G15" s="24"/>
      <c r="H15" s="24"/>
      <c r="I15" s="62"/>
      <c r="J15" s="21"/>
      <c r="K15" s="21"/>
      <c r="L15" s="21"/>
    </row>
    <row r="16" spans="1:14" ht="29.4" customHeight="1" x14ac:dyDescent="0.2">
      <c r="A16" s="30">
        <f t="shared" si="0"/>
        <v>6</v>
      </c>
      <c r="B16" s="23"/>
      <c r="C16" s="81"/>
      <c r="D16" s="56"/>
      <c r="E16" s="14"/>
      <c r="F16" s="22"/>
      <c r="G16" s="24"/>
      <c r="H16" s="24"/>
      <c r="I16" s="62"/>
      <c r="J16" s="21"/>
      <c r="K16" s="21"/>
      <c r="L16" s="21"/>
    </row>
    <row r="17" spans="1:14" ht="15.75" customHeight="1" x14ac:dyDescent="0.2">
      <c r="A17" s="30">
        <f t="shared" si="0"/>
        <v>6</v>
      </c>
      <c r="B17" s="34"/>
      <c r="C17" s="30"/>
      <c r="D17" s="34"/>
      <c r="E17" s="93"/>
      <c r="F17" s="93"/>
      <c r="G17" s="74"/>
      <c r="H17" s="74"/>
      <c r="I17" s="21"/>
      <c r="J17" s="21"/>
      <c r="K17" s="21"/>
      <c r="L17" s="30"/>
      <c r="M17" s="37"/>
      <c r="N17" s="43"/>
    </row>
    <row r="18" spans="1:14" ht="15.75" customHeight="1" x14ac:dyDescent="0.2">
      <c r="A18" s="30">
        <f t="shared" si="0"/>
        <v>6</v>
      </c>
      <c r="B18" s="34"/>
      <c r="C18" s="30"/>
      <c r="D18" s="34"/>
      <c r="E18" s="93"/>
      <c r="F18" s="93"/>
      <c r="G18" s="24"/>
      <c r="H18" s="74"/>
      <c r="I18" s="21"/>
      <c r="J18" s="21"/>
      <c r="K18" s="30"/>
      <c r="L18" s="30"/>
      <c r="M18" s="37"/>
      <c r="N18" s="43"/>
    </row>
    <row r="19" spans="1:14" ht="15.75" customHeight="1" x14ac:dyDescent="0.2">
      <c r="A19" s="30">
        <f t="shared" si="0"/>
        <v>6</v>
      </c>
      <c r="B19" s="34"/>
      <c r="C19" s="30"/>
      <c r="D19" s="34"/>
      <c r="E19" s="93" t="s">
        <v>290</v>
      </c>
      <c r="F19" s="93"/>
      <c r="G19" s="24"/>
      <c r="H19" s="74">
        <v>1</v>
      </c>
      <c r="I19" s="21"/>
      <c r="J19" s="21"/>
      <c r="K19" s="30"/>
      <c r="L19" s="30"/>
      <c r="M19" s="37"/>
      <c r="N19" s="43"/>
    </row>
    <row r="20" spans="1:14" ht="15.75" customHeight="1" x14ac:dyDescent="0.2">
      <c r="A20" s="30">
        <f>H18+A18</f>
        <v>6</v>
      </c>
      <c r="B20" s="49"/>
      <c r="C20" s="52"/>
      <c r="D20" s="49"/>
      <c r="E20" s="53" t="s">
        <v>50</v>
      </c>
      <c r="F20" s="50"/>
      <c r="G20" s="55">
        <v>1</v>
      </c>
      <c r="H20" s="55">
        <v>1</v>
      </c>
      <c r="I20" s="51"/>
      <c r="J20" s="51"/>
      <c r="K20" s="52"/>
      <c r="L20" s="52"/>
      <c r="M20" s="37"/>
      <c r="N20" s="43"/>
    </row>
    <row r="21" spans="1:14" ht="15" customHeight="1" x14ac:dyDescent="0.2">
      <c r="F21" s="31" t="s">
        <v>72</v>
      </c>
      <c r="G21" s="30">
        <f>SUM(G8:G14)</f>
        <v>0</v>
      </c>
      <c r="H21" s="30">
        <f>SUM(H5:H18)</f>
        <v>4</v>
      </c>
      <c r="I21" s="63"/>
      <c r="J21" s="60"/>
      <c r="K21" s="61"/>
      <c r="L21" s="61"/>
    </row>
    <row r="22" spans="1:14" ht="6.6" customHeight="1" x14ac:dyDescent="0.2"/>
    <row r="23" spans="1:14" x14ac:dyDescent="0.2">
      <c r="H23" s="30">
        <f>SUM(H4:H20)</f>
        <v>7</v>
      </c>
      <c r="J23" s="17">
        <f>COUNTIF(J4:J20,"PAO")</f>
        <v>0</v>
      </c>
      <c r="K23" s="17">
        <f>COUNTIF(K4:K20,"BAT")</f>
        <v>0</v>
      </c>
    </row>
    <row r="24" spans="1:14" x14ac:dyDescent="0.2">
      <c r="J24" s="17"/>
      <c r="K24" s="69"/>
    </row>
  </sheetData>
  <autoFilter ref="B3:K21" xr:uid="{00000000-0009-0000-0000-000009000000}">
    <sortState xmlns:xlrd2="http://schemas.microsoft.com/office/spreadsheetml/2017/richdata2" ref="B4:I20">
      <sortCondition ref="B3:B20"/>
    </sortState>
  </autoFilter>
  <sortState xmlns:xlrd2="http://schemas.microsoft.com/office/spreadsheetml/2017/richdata2" ref="B4:J18">
    <sortCondition ref="B4"/>
  </sortState>
  <mergeCells count="1">
    <mergeCell ref="C1:D1"/>
  </mergeCells>
  <phoneticPr fontId="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pageSetUpPr fitToPage="1"/>
  </sheetPr>
  <dimension ref="A1:I19"/>
  <sheetViews>
    <sheetView zoomScale="80" zoomScaleNormal="80" workbookViewId="0">
      <pane ySplit="4" topLeftCell="A6" activePane="bottomLeft" state="frozenSplit"/>
      <selection pane="bottomLeft" activeCell="B17" sqref="B17"/>
    </sheetView>
  </sheetViews>
  <sheetFormatPr baseColWidth="10" defaultRowHeight="12.6" x14ac:dyDescent="0.2"/>
  <cols>
    <col min="1" max="1" width="6.90625" style="6" customWidth="1"/>
    <col min="2" max="2" width="31.36328125" style="98" customWidth="1"/>
    <col min="3" max="3" width="17.26953125" style="6" customWidth="1"/>
    <col min="4" max="4" width="22.08984375" customWidth="1"/>
    <col min="5" max="5" width="12.90625" style="6" customWidth="1"/>
    <col min="6" max="6" width="77.08984375" customWidth="1"/>
    <col min="7" max="7" width="6.54296875" style="6" customWidth="1"/>
    <col min="8" max="8" width="12.90625" customWidth="1"/>
    <col min="9" max="9" width="22.26953125" customWidth="1"/>
  </cols>
  <sheetData>
    <row r="1" spans="1:9" ht="66" customHeight="1" x14ac:dyDescent="0.2">
      <c r="A1" s="94" t="s">
        <v>11</v>
      </c>
      <c r="B1" s="97">
        <v>44078</v>
      </c>
      <c r="C1" s="94"/>
      <c r="D1" s="107"/>
    </row>
    <row r="2" spans="1:9" x14ac:dyDescent="0.2">
      <c r="C2" s="95"/>
      <c r="D2" s="35"/>
      <c r="I2" s="8"/>
    </row>
    <row r="4" spans="1:9" ht="25.2" x14ac:dyDescent="0.2">
      <c r="A4" s="41" t="s">
        <v>9</v>
      </c>
      <c r="B4" s="99" t="s">
        <v>0</v>
      </c>
      <c r="C4" s="38" t="s">
        <v>7</v>
      </c>
      <c r="D4" s="38" t="s">
        <v>36</v>
      </c>
      <c r="E4" s="38" t="s">
        <v>1</v>
      </c>
      <c r="F4" s="38" t="s">
        <v>44</v>
      </c>
      <c r="G4" s="47" t="s">
        <v>34</v>
      </c>
      <c r="H4" s="48" t="s">
        <v>45</v>
      </c>
      <c r="I4" s="38" t="s">
        <v>46</v>
      </c>
    </row>
    <row r="5" spans="1:9" ht="42" customHeight="1" x14ac:dyDescent="0.2">
      <c r="A5" s="114">
        <v>1</v>
      </c>
      <c r="B5" s="100" t="s">
        <v>96</v>
      </c>
      <c r="C5" s="132">
        <v>44008</v>
      </c>
      <c r="D5" s="58"/>
      <c r="E5" s="96" t="s">
        <v>97</v>
      </c>
      <c r="F5" s="67"/>
      <c r="G5" s="128"/>
      <c r="H5" s="126"/>
      <c r="I5" s="127" t="s">
        <v>257</v>
      </c>
    </row>
    <row r="6" spans="1:9" ht="65.400000000000006" customHeight="1" x14ac:dyDescent="0.2">
      <c r="A6" s="114">
        <v>2</v>
      </c>
      <c r="B6" s="100" t="s">
        <v>98</v>
      </c>
      <c r="C6" s="132">
        <v>44009</v>
      </c>
      <c r="D6" s="58"/>
      <c r="E6" s="96" t="s">
        <v>99</v>
      </c>
      <c r="F6" s="67"/>
      <c r="G6" s="128"/>
      <c r="H6" s="126" t="s">
        <v>122</v>
      </c>
      <c r="I6" s="127" t="s">
        <v>257</v>
      </c>
    </row>
    <row r="7" spans="1:9" ht="44.4" customHeight="1" x14ac:dyDescent="0.2">
      <c r="A7" s="114">
        <v>3</v>
      </c>
      <c r="B7" s="100" t="s">
        <v>100</v>
      </c>
      <c r="C7" s="132">
        <v>36703</v>
      </c>
      <c r="D7" s="58"/>
      <c r="E7" s="96" t="s">
        <v>101</v>
      </c>
      <c r="F7" s="104" t="s">
        <v>132</v>
      </c>
      <c r="G7" s="128"/>
      <c r="H7" s="126"/>
      <c r="I7" s="124" t="s">
        <v>255</v>
      </c>
    </row>
    <row r="8" spans="1:9" ht="25.2" x14ac:dyDescent="0.2">
      <c r="A8" s="114">
        <v>5</v>
      </c>
      <c r="B8" s="100" t="s">
        <v>102</v>
      </c>
      <c r="C8" s="132">
        <v>44009</v>
      </c>
      <c r="D8" s="106" t="s">
        <v>131</v>
      </c>
      <c r="E8" s="96" t="s">
        <v>101</v>
      </c>
      <c r="F8" s="105" t="s">
        <v>155</v>
      </c>
      <c r="G8" s="128"/>
      <c r="H8" s="126"/>
      <c r="I8" s="124" t="s">
        <v>255</v>
      </c>
    </row>
    <row r="9" spans="1:9" ht="40.799999999999997" customHeight="1" x14ac:dyDescent="0.2">
      <c r="A9" s="114">
        <v>6</v>
      </c>
      <c r="B9" s="100" t="s">
        <v>133</v>
      </c>
      <c r="C9" s="132">
        <v>44022</v>
      </c>
      <c r="D9" s="106" t="s">
        <v>134</v>
      </c>
      <c r="E9" s="96" t="s">
        <v>101</v>
      </c>
      <c r="F9" s="104" t="s">
        <v>156</v>
      </c>
      <c r="G9" s="128"/>
      <c r="H9" s="126"/>
      <c r="I9" s="124" t="s">
        <v>255</v>
      </c>
    </row>
    <row r="10" spans="1:9" ht="17.399999999999999" x14ac:dyDescent="0.2">
      <c r="A10" s="114">
        <v>7</v>
      </c>
      <c r="B10" s="100" t="s">
        <v>147</v>
      </c>
      <c r="C10" s="132">
        <v>44026</v>
      </c>
      <c r="D10" s="58" t="s">
        <v>148</v>
      </c>
      <c r="E10" s="96" t="s">
        <v>101</v>
      </c>
      <c r="F10" s="67" t="s">
        <v>161</v>
      </c>
      <c r="G10" s="125"/>
      <c r="H10" s="126"/>
      <c r="I10" s="68"/>
    </row>
    <row r="11" spans="1:9" ht="17.399999999999999" x14ac:dyDescent="0.2">
      <c r="A11" s="114">
        <v>8</v>
      </c>
      <c r="B11" s="100" t="s">
        <v>149</v>
      </c>
      <c r="C11" s="132">
        <v>44027</v>
      </c>
      <c r="D11" s="58" t="s">
        <v>148</v>
      </c>
      <c r="E11" s="96" t="s">
        <v>101</v>
      </c>
      <c r="F11" s="67"/>
      <c r="G11" s="125"/>
      <c r="H11" s="126"/>
      <c r="I11" s="68"/>
    </row>
    <row r="12" spans="1:9" ht="25.2" x14ac:dyDescent="0.2">
      <c r="A12" s="114">
        <v>9</v>
      </c>
      <c r="B12" s="122" t="s">
        <v>159</v>
      </c>
      <c r="C12" s="132">
        <v>44075</v>
      </c>
      <c r="D12" s="58"/>
      <c r="E12" s="96" t="s">
        <v>160</v>
      </c>
      <c r="F12" s="67"/>
      <c r="G12" s="125">
        <v>1</v>
      </c>
      <c r="H12" s="126">
        <v>44078</v>
      </c>
      <c r="I12" s="123" t="s">
        <v>254</v>
      </c>
    </row>
    <row r="13" spans="1:9" ht="37.799999999999997" x14ac:dyDescent="0.2">
      <c r="A13" s="114">
        <v>10</v>
      </c>
      <c r="B13" s="100" t="s">
        <v>256</v>
      </c>
      <c r="C13" s="132">
        <v>44078</v>
      </c>
      <c r="D13" s="58"/>
      <c r="E13" s="96" t="s">
        <v>101</v>
      </c>
      <c r="F13" s="67" t="s">
        <v>402</v>
      </c>
      <c r="G13" s="125">
        <v>1</v>
      </c>
      <c r="H13" s="126">
        <v>44118</v>
      </c>
      <c r="I13" s="68" t="s">
        <v>352</v>
      </c>
    </row>
    <row r="14" spans="1:9" ht="17.399999999999999" x14ac:dyDescent="0.2">
      <c r="A14" s="114">
        <v>11</v>
      </c>
      <c r="B14" s="100" t="s">
        <v>261</v>
      </c>
      <c r="C14" s="132">
        <v>44078</v>
      </c>
      <c r="D14" s="58"/>
      <c r="E14" s="96" t="s">
        <v>101</v>
      </c>
      <c r="F14" s="67" t="s">
        <v>258</v>
      </c>
      <c r="G14" s="125">
        <v>1</v>
      </c>
      <c r="H14" s="126"/>
      <c r="I14" s="68"/>
    </row>
    <row r="15" spans="1:9" ht="17.399999999999999" x14ac:dyDescent="0.2">
      <c r="A15" s="129">
        <v>12</v>
      </c>
      <c r="B15" s="134" t="s">
        <v>262</v>
      </c>
      <c r="C15" s="133">
        <v>44078</v>
      </c>
      <c r="D15" s="2"/>
      <c r="E15" s="18" t="s">
        <v>259</v>
      </c>
      <c r="F15" s="134" t="s">
        <v>260</v>
      </c>
      <c r="G15" s="125"/>
      <c r="H15" s="126" t="s">
        <v>122</v>
      </c>
      <c r="I15" s="123" t="s">
        <v>254</v>
      </c>
    </row>
    <row r="16" spans="1:9" ht="17.399999999999999" x14ac:dyDescent="0.2">
      <c r="A16" s="129">
        <v>13</v>
      </c>
      <c r="B16" s="134" t="s">
        <v>403</v>
      </c>
      <c r="C16" s="133">
        <v>44138</v>
      </c>
      <c r="D16" s="2"/>
      <c r="E16" s="131"/>
      <c r="F16" s="2"/>
      <c r="G16" s="125"/>
      <c r="H16" s="126"/>
      <c r="I16" s="68"/>
    </row>
    <row r="17" spans="1:9" ht="17.399999999999999" x14ac:dyDescent="0.2">
      <c r="A17" s="129">
        <v>14</v>
      </c>
      <c r="B17" s="134"/>
      <c r="C17" s="133"/>
      <c r="D17" s="2"/>
      <c r="E17" s="131"/>
      <c r="F17" s="2"/>
      <c r="G17" s="125"/>
      <c r="H17" s="126"/>
      <c r="I17" s="68"/>
    </row>
    <row r="18" spans="1:9" ht="17.399999999999999" x14ac:dyDescent="0.2">
      <c r="A18" s="129">
        <v>15</v>
      </c>
      <c r="B18" s="134"/>
      <c r="C18" s="133"/>
      <c r="D18" s="2"/>
      <c r="E18" s="131"/>
      <c r="F18" s="2"/>
      <c r="G18" s="125"/>
      <c r="H18" s="126"/>
      <c r="I18" s="68"/>
    </row>
    <row r="19" spans="1:9" ht="17.399999999999999" x14ac:dyDescent="0.2">
      <c r="A19" s="129">
        <v>16</v>
      </c>
      <c r="B19" s="130"/>
      <c r="C19" s="133"/>
      <c r="D19" s="2"/>
      <c r="E19" s="131"/>
      <c r="F19" s="2"/>
      <c r="G19" s="131"/>
      <c r="H19" s="2"/>
      <c r="I19" s="2"/>
    </row>
  </sheetData>
  <autoFilter ref="A4:I9" xr:uid="{00000000-0009-0000-0000-000008000000}"/>
  <phoneticPr fontId="8" type="noConversion"/>
  <pageMargins left="0.75196850393700787" right="0.75196850393700787" top="1" bottom="1" header="0.5" footer="0.5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3528-2FAF-4FF5-A930-48424A789685}">
  <sheetPr published="0">
    <pageSetUpPr fitToPage="1"/>
  </sheetPr>
  <dimension ref="A1:L53"/>
  <sheetViews>
    <sheetView topLeftCell="B25" workbookViewId="0">
      <selection activeCell="K51" sqref="K51"/>
    </sheetView>
  </sheetViews>
  <sheetFormatPr baseColWidth="10" defaultRowHeight="12.6" x14ac:dyDescent="0.2"/>
  <cols>
    <col min="1" max="1" width="13.36328125" style="107" customWidth="1"/>
    <col min="2" max="2" width="12.90625" style="107" customWidth="1"/>
    <col min="3" max="3" width="13.81640625" style="6" customWidth="1"/>
    <col min="4" max="4" width="26.08984375" style="107" customWidth="1"/>
    <col min="5" max="5" width="6" style="107" customWidth="1"/>
    <col min="6" max="6" width="23.54296875" style="107" customWidth="1"/>
    <col min="7" max="7" width="12.36328125" style="6" customWidth="1"/>
    <col min="8" max="8" width="10.90625" style="6"/>
    <col min="9" max="9" width="17.1796875" style="103" customWidth="1"/>
    <col min="10" max="10" width="10.90625" style="6"/>
    <col min="11" max="11" width="14" customWidth="1"/>
    <col min="12" max="12" width="21.90625" customWidth="1"/>
  </cols>
  <sheetData>
    <row r="1" spans="1:12" x14ac:dyDescent="0.2">
      <c r="A1" s="137" t="s">
        <v>184</v>
      </c>
      <c r="B1" s="137"/>
      <c r="D1" s="110" t="s">
        <v>359</v>
      </c>
      <c r="J1"/>
    </row>
    <row r="2" spans="1:12" ht="37.799999999999997" x14ac:dyDescent="0.2">
      <c r="A2" s="117" t="s">
        <v>135</v>
      </c>
      <c r="B2" s="117" t="s">
        <v>136</v>
      </c>
      <c r="C2" s="17" t="s">
        <v>104</v>
      </c>
      <c r="D2" s="117" t="s">
        <v>105</v>
      </c>
      <c r="E2" s="117"/>
      <c r="F2" s="117" t="s">
        <v>186</v>
      </c>
      <c r="G2" s="88" t="s">
        <v>185</v>
      </c>
      <c r="H2" s="17" t="s">
        <v>187</v>
      </c>
      <c r="I2" s="118"/>
      <c r="J2" s="88" t="s">
        <v>190</v>
      </c>
      <c r="K2" s="17" t="s">
        <v>195</v>
      </c>
    </row>
    <row r="3" spans="1:12" ht="71.400000000000006" x14ac:dyDescent="0.2">
      <c r="A3" s="110" t="s">
        <v>196</v>
      </c>
      <c r="B3" s="110" t="s">
        <v>197</v>
      </c>
      <c r="C3" s="26" t="s">
        <v>198</v>
      </c>
      <c r="D3" s="111" t="s">
        <v>355</v>
      </c>
      <c r="E3" s="110" t="s">
        <v>120</v>
      </c>
      <c r="F3" s="110" t="s">
        <v>125</v>
      </c>
      <c r="G3" s="88" t="s">
        <v>326</v>
      </c>
      <c r="H3" s="17"/>
      <c r="I3" s="116" t="s">
        <v>54</v>
      </c>
      <c r="J3" s="88" t="s">
        <v>357</v>
      </c>
      <c r="K3" s="119" t="s">
        <v>318</v>
      </c>
      <c r="L3" s="147" t="s">
        <v>356</v>
      </c>
    </row>
    <row r="4" spans="1:12" x14ac:dyDescent="0.2">
      <c r="A4" s="146" t="s">
        <v>339</v>
      </c>
      <c r="B4" s="146" t="s">
        <v>338</v>
      </c>
      <c r="C4" s="26"/>
      <c r="D4" s="117"/>
      <c r="E4" s="110"/>
      <c r="F4" s="110" t="s">
        <v>340</v>
      </c>
      <c r="G4" s="88"/>
      <c r="H4" s="17"/>
      <c r="I4" s="118"/>
      <c r="J4" s="88"/>
      <c r="K4" s="119"/>
    </row>
    <row r="5" spans="1:12" x14ac:dyDescent="0.2">
      <c r="A5" s="110" t="s">
        <v>242</v>
      </c>
      <c r="B5" s="110" t="s">
        <v>241</v>
      </c>
      <c r="C5" s="26" t="s">
        <v>341</v>
      </c>
      <c r="D5" s="117"/>
      <c r="E5" s="110"/>
      <c r="F5" s="110" t="s">
        <v>243</v>
      </c>
      <c r="G5" s="88"/>
      <c r="H5" s="17"/>
      <c r="I5" s="118"/>
      <c r="J5" s="88"/>
      <c r="K5" s="119"/>
    </row>
    <row r="6" spans="1:12" x14ac:dyDescent="0.2">
      <c r="A6" s="110" t="s">
        <v>375</v>
      </c>
      <c r="B6" s="110" t="s">
        <v>374</v>
      </c>
      <c r="C6" s="26"/>
      <c r="D6" s="117"/>
      <c r="E6" s="110"/>
      <c r="F6" s="110"/>
      <c r="G6" s="88"/>
      <c r="H6" s="17"/>
      <c r="I6" s="118"/>
      <c r="J6" s="88"/>
      <c r="K6" s="119" t="s">
        <v>376</v>
      </c>
    </row>
    <row r="7" spans="1:12" x14ac:dyDescent="0.2">
      <c r="A7" s="110" t="s">
        <v>216</v>
      </c>
      <c r="B7" s="110" t="s">
        <v>226</v>
      </c>
      <c r="C7" s="26" t="s">
        <v>264</v>
      </c>
      <c r="D7" s="111" t="s">
        <v>263</v>
      </c>
      <c r="E7" s="110" t="s">
        <v>120</v>
      </c>
      <c r="F7" s="117"/>
      <c r="G7" s="88"/>
      <c r="H7" s="17"/>
      <c r="I7" s="118"/>
      <c r="J7" s="88"/>
      <c r="K7" s="119" t="s">
        <v>418</v>
      </c>
    </row>
    <row r="8" spans="1:12" x14ac:dyDescent="0.2">
      <c r="A8" s="110" t="s">
        <v>202</v>
      </c>
      <c r="B8" s="110" t="s">
        <v>227</v>
      </c>
      <c r="C8" s="26"/>
      <c r="D8" s="117"/>
      <c r="E8" s="110"/>
      <c r="F8" s="117"/>
      <c r="G8" s="88"/>
      <c r="H8" s="17"/>
      <c r="I8" s="118"/>
      <c r="J8" s="88"/>
      <c r="K8" s="119"/>
    </row>
    <row r="9" spans="1:12" x14ac:dyDescent="0.2">
      <c r="A9" s="107" t="s">
        <v>168</v>
      </c>
      <c r="B9" s="107" t="s">
        <v>169</v>
      </c>
      <c r="C9" s="6" t="s">
        <v>266</v>
      </c>
      <c r="D9" s="111" t="s">
        <v>265</v>
      </c>
      <c r="E9" s="107" t="s">
        <v>120</v>
      </c>
      <c r="F9" s="103"/>
      <c r="K9" s="120"/>
    </row>
    <row r="10" spans="1:12" x14ac:dyDescent="0.2">
      <c r="A10" s="107" t="s">
        <v>108</v>
      </c>
      <c r="B10" s="110" t="s">
        <v>204</v>
      </c>
      <c r="C10" s="102" t="s">
        <v>113</v>
      </c>
      <c r="D10" s="111" t="s">
        <v>109</v>
      </c>
      <c r="E10" s="110" t="s">
        <v>119</v>
      </c>
      <c r="F10" s="103" t="s">
        <v>110</v>
      </c>
      <c r="G10" s="109">
        <v>44009</v>
      </c>
      <c r="H10" s="26" t="s">
        <v>122</v>
      </c>
      <c r="I10" s="149" t="s">
        <v>362</v>
      </c>
      <c r="K10" s="120"/>
    </row>
    <row r="11" spans="1:12" ht="20.399999999999999" x14ac:dyDescent="0.2">
      <c r="A11" s="107" t="s">
        <v>144</v>
      </c>
      <c r="B11" s="107" t="s">
        <v>145</v>
      </c>
      <c r="C11" s="6" t="s">
        <v>146</v>
      </c>
      <c r="F11" s="103"/>
      <c r="K11" s="120" t="s">
        <v>419</v>
      </c>
    </row>
    <row r="12" spans="1:12" ht="25.2" x14ac:dyDescent="0.2">
      <c r="A12" s="110" t="s">
        <v>206</v>
      </c>
      <c r="B12" s="110" t="s">
        <v>205</v>
      </c>
      <c r="C12" s="6" t="s">
        <v>267</v>
      </c>
      <c r="D12" s="111" t="s">
        <v>268</v>
      </c>
      <c r="E12" s="107" t="s">
        <v>167</v>
      </c>
      <c r="F12" s="108" t="s">
        <v>191</v>
      </c>
      <c r="K12" s="120"/>
    </row>
    <row r="13" spans="1:12" x14ac:dyDescent="0.2">
      <c r="A13" s="107" t="s">
        <v>141</v>
      </c>
      <c r="B13" s="107" t="s">
        <v>142</v>
      </c>
      <c r="C13" s="6" t="s">
        <v>143</v>
      </c>
      <c r="E13" s="110" t="s">
        <v>120</v>
      </c>
      <c r="F13" s="108" t="s">
        <v>115</v>
      </c>
      <c r="H13" s="26" t="s">
        <v>188</v>
      </c>
      <c r="I13" s="116" t="s">
        <v>54</v>
      </c>
      <c r="J13" s="26" t="s">
        <v>189</v>
      </c>
      <c r="K13" s="120"/>
    </row>
    <row r="14" spans="1:12" ht="20.399999999999999" x14ac:dyDescent="0.2">
      <c r="A14" s="110" t="s">
        <v>200</v>
      </c>
      <c r="B14" s="110" t="s">
        <v>199</v>
      </c>
      <c r="C14" s="26" t="s">
        <v>192</v>
      </c>
      <c r="E14" s="110" t="s">
        <v>120</v>
      </c>
      <c r="F14" s="108" t="s">
        <v>193</v>
      </c>
      <c r="H14" s="26"/>
      <c r="I14" s="108"/>
      <c r="J14" s="26"/>
      <c r="K14" s="120" t="s">
        <v>194</v>
      </c>
    </row>
    <row r="15" spans="1:12" ht="20.399999999999999" x14ac:dyDescent="0.2">
      <c r="A15" s="110" t="s">
        <v>370</v>
      </c>
      <c r="B15" s="110" t="s">
        <v>371</v>
      </c>
      <c r="C15" s="26" t="s">
        <v>372</v>
      </c>
      <c r="D15" s="111" t="s">
        <v>373</v>
      </c>
      <c r="E15" s="110"/>
      <c r="F15" s="108"/>
      <c r="H15" s="26"/>
      <c r="I15" s="148" t="s">
        <v>416</v>
      </c>
      <c r="J15" s="26"/>
      <c r="K15" s="120" t="s">
        <v>378</v>
      </c>
    </row>
    <row r="16" spans="1:12" ht="25.2" x14ac:dyDescent="0.2">
      <c r="A16" s="110" t="s">
        <v>293</v>
      </c>
      <c r="B16" s="110" t="s">
        <v>294</v>
      </c>
      <c r="C16" s="26"/>
      <c r="E16" s="110" t="s">
        <v>312</v>
      </c>
      <c r="F16" s="108" t="s">
        <v>295</v>
      </c>
      <c r="H16" s="26"/>
      <c r="I16" s="108"/>
      <c r="J16" s="26"/>
      <c r="K16" s="144" t="s">
        <v>296</v>
      </c>
    </row>
    <row r="17" spans="1:11" x14ac:dyDescent="0.2">
      <c r="A17" s="110" t="s">
        <v>239</v>
      </c>
      <c r="B17" s="110" t="s">
        <v>246</v>
      </c>
      <c r="C17" s="26"/>
      <c r="E17" s="110"/>
      <c r="F17" s="108"/>
      <c r="H17" s="26"/>
      <c r="I17" s="108"/>
      <c r="J17" s="26"/>
      <c r="K17" s="120"/>
    </row>
    <row r="18" spans="1:11" x14ac:dyDescent="0.2">
      <c r="A18" s="110"/>
      <c r="B18" s="110" t="s">
        <v>207</v>
      </c>
      <c r="C18" s="26"/>
      <c r="E18" s="110"/>
      <c r="F18" s="108"/>
      <c r="H18" s="26"/>
      <c r="I18" s="108"/>
      <c r="J18" s="26"/>
      <c r="K18" s="120"/>
    </row>
    <row r="19" spans="1:11" x14ac:dyDescent="0.2">
      <c r="A19" s="110" t="s">
        <v>306</v>
      </c>
      <c r="B19" s="110" t="s">
        <v>319</v>
      </c>
      <c r="C19" s="26" t="s">
        <v>320</v>
      </c>
      <c r="D19" s="111" t="s">
        <v>321</v>
      </c>
      <c r="E19" s="110" t="s">
        <v>120</v>
      </c>
      <c r="F19" s="108" t="s">
        <v>322</v>
      </c>
      <c r="H19" s="26"/>
      <c r="I19" s="116" t="s">
        <v>323</v>
      </c>
      <c r="J19" s="26"/>
      <c r="K19" s="120"/>
    </row>
    <row r="20" spans="1:11" x14ac:dyDescent="0.2">
      <c r="A20" s="110" t="s">
        <v>231</v>
      </c>
      <c r="B20" s="110" t="s">
        <v>201</v>
      </c>
      <c r="C20" s="26"/>
      <c r="D20" s="111"/>
      <c r="E20" s="110"/>
      <c r="F20" s="108" t="s">
        <v>401</v>
      </c>
      <c r="H20" s="26"/>
      <c r="I20" s="116"/>
      <c r="J20" s="26"/>
      <c r="K20" s="120"/>
    </row>
    <row r="21" spans="1:11" x14ac:dyDescent="0.2">
      <c r="A21" s="110" t="s">
        <v>200</v>
      </c>
      <c r="B21" s="110" t="s">
        <v>201</v>
      </c>
      <c r="C21" s="26"/>
      <c r="E21" s="110"/>
      <c r="F21" s="108"/>
      <c r="H21" s="26"/>
      <c r="I21" s="108"/>
      <c r="J21" s="26"/>
      <c r="K21" s="120"/>
    </row>
    <row r="22" spans="1:11" x14ac:dyDescent="0.2">
      <c r="A22" s="110" t="s">
        <v>344</v>
      </c>
      <c r="B22" s="110" t="s">
        <v>343</v>
      </c>
      <c r="C22" s="26"/>
      <c r="D22" s="111" t="s">
        <v>417</v>
      </c>
      <c r="E22" s="110" t="s">
        <v>120</v>
      </c>
      <c r="F22" s="108" t="s">
        <v>351</v>
      </c>
      <c r="G22" s="113">
        <v>44148</v>
      </c>
      <c r="H22" s="26"/>
      <c r="I22" s="149" t="s">
        <v>54</v>
      </c>
      <c r="J22" s="26"/>
      <c r="K22" s="120"/>
    </row>
    <row r="23" spans="1:11" x14ac:dyDescent="0.2">
      <c r="A23" s="110" t="s">
        <v>251</v>
      </c>
      <c r="B23" s="110" t="s">
        <v>252</v>
      </c>
      <c r="C23" s="26"/>
      <c r="E23" s="110"/>
      <c r="F23" s="108"/>
      <c r="H23" s="26"/>
      <c r="I23" s="108"/>
      <c r="J23" s="26"/>
      <c r="K23" s="120"/>
    </row>
    <row r="24" spans="1:11" x14ac:dyDescent="0.2">
      <c r="A24" s="110" t="s">
        <v>123</v>
      </c>
      <c r="B24" s="110" t="s">
        <v>208</v>
      </c>
      <c r="C24" s="101" t="s">
        <v>124</v>
      </c>
      <c r="D24" s="111" t="s">
        <v>127</v>
      </c>
      <c r="E24" s="110" t="s">
        <v>120</v>
      </c>
      <c r="F24" s="108" t="s">
        <v>125</v>
      </c>
      <c r="G24" s="109">
        <v>44012</v>
      </c>
      <c r="H24" s="6" t="s">
        <v>122</v>
      </c>
      <c r="I24" s="116" t="s">
        <v>54</v>
      </c>
      <c r="K24" s="120"/>
    </row>
    <row r="25" spans="1:11" x14ac:dyDescent="0.2">
      <c r="A25" s="110" t="s">
        <v>346</v>
      </c>
      <c r="B25" s="110" t="s">
        <v>347</v>
      </c>
      <c r="C25" s="101"/>
      <c r="D25" s="111" t="s">
        <v>348</v>
      </c>
      <c r="E25" s="110" t="s">
        <v>120</v>
      </c>
      <c r="F25" s="108"/>
      <c r="G25" s="109"/>
      <c r="I25" s="116"/>
      <c r="K25" s="120"/>
    </row>
    <row r="26" spans="1:11" x14ac:dyDescent="0.2">
      <c r="A26" s="110" t="s">
        <v>225</v>
      </c>
      <c r="B26" s="110" t="s">
        <v>224</v>
      </c>
      <c r="C26" s="101" t="s">
        <v>280</v>
      </c>
      <c r="D26" s="111" t="s">
        <v>279</v>
      </c>
      <c r="E26" s="110"/>
      <c r="F26" s="108"/>
      <c r="G26" s="109"/>
      <c r="I26" s="108"/>
      <c r="K26" s="120"/>
    </row>
    <row r="27" spans="1:11" x14ac:dyDescent="0.2">
      <c r="A27" s="110" t="s">
        <v>221</v>
      </c>
      <c r="B27" s="110" t="s">
        <v>220</v>
      </c>
      <c r="C27" s="101" t="s">
        <v>336</v>
      </c>
      <c r="D27" s="111" t="s">
        <v>400</v>
      </c>
      <c r="E27" s="110"/>
      <c r="F27" s="108" t="s">
        <v>337</v>
      </c>
      <c r="G27" s="109"/>
      <c r="I27" s="108"/>
      <c r="K27" s="120" t="s">
        <v>418</v>
      </c>
    </row>
    <row r="28" spans="1:11" x14ac:dyDescent="0.2">
      <c r="A28" s="107" t="s">
        <v>163</v>
      </c>
      <c r="B28" s="107" t="s">
        <v>162</v>
      </c>
      <c r="C28" s="6" t="s">
        <v>274</v>
      </c>
      <c r="D28" s="111" t="s">
        <v>273</v>
      </c>
      <c r="F28" s="103"/>
      <c r="G28" s="113">
        <v>44148</v>
      </c>
      <c r="I28" s="149" t="s">
        <v>54</v>
      </c>
      <c r="K28" s="120"/>
    </row>
    <row r="29" spans="1:11" x14ac:dyDescent="0.2">
      <c r="A29" s="110" t="s">
        <v>247</v>
      </c>
      <c r="B29" s="110" t="s">
        <v>248</v>
      </c>
      <c r="C29" s="6" t="s">
        <v>275</v>
      </c>
      <c r="D29" s="111" t="s">
        <v>276</v>
      </c>
      <c r="F29" s="103"/>
      <c r="K29" s="120"/>
    </row>
    <row r="30" spans="1:11" x14ac:dyDescent="0.2">
      <c r="A30" s="110" t="s">
        <v>222</v>
      </c>
      <c r="B30" s="110" t="s">
        <v>223</v>
      </c>
      <c r="C30" s="6" t="s">
        <v>278</v>
      </c>
      <c r="D30" s="111" t="s">
        <v>277</v>
      </c>
      <c r="F30" s="103"/>
      <c r="K30" s="120" t="s">
        <v>418</v>
      </c>
    </row>
    <row r="31" spans="1:11" ht="25.2" x14ac:dyDescent="0.2">
      <c r="A31" s="110" t="s">
        <v>297</v>
      </c>
      <c r="B31" s="110" t="s">
        <v>298</v>
      </c>
      <c r="D31" s="111"/>
      <c r="E31" s="110" t="s">
        <v>312</v>
      </c>
      <c r="F31" s="103" t="s">
        <v>299</v>
      </c>
      <c r="K31" s="145" t="s">
        <v>300</v>
      </c>
    </row>
    <row r="32" spans="1:11" x14ac:dyDescent="0.2">
      <c r="A32" s="110" t="s">
        <v>250</v>
      </c>
      <c r="B32" s="110" t="s">
        <v>249</v>
      </c>
      <c r="C32" s="6" t="s">
        <v>269</v>
      </c>
      <c r="D32" s="111" t="s">
        <v>270</v>
      </c>
      <c r="E32" s="110" t="s">
        <v>120</v>
      </c>
      <c r="F32" s="103"/>
      <c r="K32" s="120" t="s">
        <v>418</v>
      </c>
    </row>
    <row r="33" spans="1:11" ht="20.399999999999999" x14ac:dyDescent="0.2">
      <c r="A33" s="110" t="s">
        <v>306</v>
      </c>
      <c r="B33" s="110" t="s">
        <v>307</v>
      </c>
      <c r="C33" s="6" t="s">
        <v>308</v>
      </c>
      <c r="D33" s="111" t="s">
        <v>309</v>
      </c>
      <c r="E33" s="110" t="s">
        <v>120</v>
      </c>
      <c r="F33" s="103" t="s">
        <v>310</v>
      </c>
      <c r="I33" s="116" t="s">
        <v>54</v>
      </c>
      <c r="K33" s="144" t="s">
        <v>311</v>
      </c>
    </row>
    <row r="34" spans="1:11" x14ac:dyDescent="0.2">
      <c r="A34" s="110" t="s">
        <v>236</v>
      </c>
      <c r="B34" s="110" t="s">
        <v>237</v>
      </c>
      <c r="C34" s="6" t="s">
        <v>271</v>
      </c>
      <c r="D34" s="111" t="s">
        <v>272</v>
      </c>
      <c r="F34" s="108" t="s">
        <v>238</v>
      </c>
      <c r="K34" s="120"/>
    </row>
    <row r="35" spans="1:11" x14ac:dyDescent="0.2">
      <c r="A35" s="107" t="s">
        <v>138</v>
      </c>
      <c r="B35" s="107" t="s">
        <v>139</v>
      </c>
      <c r="C35" s="6" t="s">
        <v>140</v>
      </c>
      <c r="F35" s="103"/>
      <c r="K35" s="120"/>
    </row>
    <row r="36" spans="1:11" x14ac:dyDescent="0.2">
      <c r="A36" s="110" t="s">
        <v>228</v>
      </c>
      <c r="B36" s="110" t="s">
        <v>229</v>
      </c>
      <c r="C36" s="6" t="s">
        <v>282</v>
      </c>
      <c r="D36" s="111" t="s">
        <v>281</v>
      </c>
      <c r="F36" s="108" t="s">
        <v>230</v>
      </c>
      <c r="K36" s="120"/>
    </row>
    <row r="37" spans="1:11" x14ac:dyDescent="0.2">
      <c r="A37" s="110" t="s">
        <v>116</v>
      </c>
      <c r="B37" s="110" t="s">
        <v>214</v>
      </c>
      <c r="C37" s="102" t="s">
        <v>118</v>
      </c>
      <c r="D37" s="111" t="s">
        <v>117</v>
      </c>
      <c r="E37" s="110" t="s">
        <v>120</v>
      </c>
      <c r="F37" s="108" t="s">
        <v>115</v>
      </c>
      <c r="G37" s="109">
        <v>28</v>
      </c>
      <c r="H37" s="26" t="s">
        <v>188</v>
      </c>
      <c r="I37" s="116" t="s">
        <v>54</v>
      </c>
      <c r="J37" s="26" t="s">
        <v>189</v>
      </c>
      <c r="K37" s="120"/>
    </row>
    <row r="38" spans="1:11" x14ac:dyDescent="0.2">
      <c r="A38" s="110" t="s">
        <v>244</v>
      </c>
      <c r="B38" s="110" t="s">
        <v>245</v>
      </c>
      <c r="C38" s="102"/>
      <c r="D38" s="111"/>
      <c r="E38" s="110"/>
      <c r="F38" s="108"/>
      <c r="G38" s="109"/>
      <c r="H38" s="26"/>
      <c r="I38" s="108"/>
      <c r="J38" s="26"/>
      <c r="K38" s="120"/>
    </row>
    <row r="39" spans="1:11" x14ac:dyDescent="0.2">
      <c r="A39" s="107" t="s">
        <v>103</v>
      </c>
      <c r="B39" s="110" t="s">
        <v>212</v>
      </c>
      <c r="C39" s="102" t="s">
        <v>112</v>
      </c>
      <c r="D39" s="111" t="s">
        <v>106</v>
      </c>
      <c r="E39" s="110" t="s">
        <v>120</v>
      </c>
      <c r="F39" s="103" t="s">
        <v>107</v>
      </c>
      <c r="G39" s="109">
        <v>44009</v>
      </c>
      <c r="K39" s="120"/>
    </row>
    <row r="40" spans="1:11" x14ac:dyDescent="0.2">
      <c r="A40" s="110" t="s">
        <v>116</v>
      </c>
      <c r="B40" s="110" t="s">
        <v>213</v>
      </c>
      <c r="C40" s="102" t="s">
        <v>114</v>
      </c>
      <c r="D40" s="111" t="s">
        <v>111</v>
      </c>
      <c r="E40" s="110" t="s">
        <v>120</v>
      </c>
      <c r="F40" s="108" t="s">
        <v>115</v>
      </c>
      <c r="G40" s="109">
        <v>44009</v>
      </c>
      <c r="H40" s="26" t="s">
        <v>253</v>
      </c>
      <c r="I40" s="116" t="s">
        <v>54</v>
      </c>
      <c r="K40" s="120"/>
    </row>
    <row r="41" spans="1:11" x14ac:dyDescent="0.2">
      <c r="A41" s="110" t="s">
        <v>234</v>
      </c>
      <c r="B41" s="110" t="s">
        <v>235</v>
      </c>
      <c r="C41" s="102" t="s">
        <v>284</v>
      </c>
      <c r="D41" s="111" t="s">
        <v>283</v>
      </c>
      <c r="E41" s="110"/>
      <c r="F41" s="108"/>
      <c r="G41" s="109"/>
      <c r="I41" s="108"/>
      <c r="K41" s="120" t="s">
        <v>377</v>
      </c>
    </row>
    <row r="42" spans="1:11" ht="30.6" x14ac:dyDescent="0.2">
      <c r="A42" s="110" t="s">
        <v>231</v>
      </c>
      <c r="B42" s="110" t="s">
        <v>232</v>
      </c>
      <c r="C42" s="102"/>
      <c r="D42" s="111"/>
      <c r="E42" s="110" t="s">
        <v>120</v>
      </c>
      <c r="F42" s="108" t="s">
        <v>233</v>
      </c>
      <c r="G42" s="109"/>
      <c r="I42" s="108"/>
      <c r="K42" s="144" t="s">
        <v>313</v>
      </c>
    </row>
    <row r="43" spans="1:11" x14ac:dyDescent="0.2">
      <c r="A43" s="110" t="s">
        <v>239</v>
      </c>
      <c r="B43" s="146" t="s">
        <v>240</v>
      </c>
      <c r="C43" s="102" t="s">
        <v>287</v>
      </c>
      <c r="D43" s="111" t="s">
        <v>286</v>
      </c>
      <c r="E43" s="110"/>
      <c r="F43" s="108"/>
      <c r="G43" s="109"/>
      <c r="I43" s="108"/>
      <c r="K43" s="120" t="s">
        <v>285</v>
      </c>
    </row>
    <row r="44" spans="1:11" x14ac:dyDescent="0.2">
      <c r="A44" s="110" t="s">
        <v>216</v>
      </c>
      <c r="B44" s="110" t="s">
        <v>215</v>
      </c>
      <c r="F44" s="103"/>
      <c r="G44" s="113"/>
      <c r="K44" s="120"/>
    </row>
    <row r="45" spans="1:11" x14ac:dyDescent="0.2">
      <c r="A45" s="110" t="s">
        <v>217</v>
      </c>
      <c r="B45" s="110" t="s">
        <v>218</v>
      </c>
      <c r="C45" s="102"/>
      <c r="D45" s="111"/>
      <c r="E45" s="110" t="s">
        <v>167</v>
      </c>
      <c r="F45" s="108" t="s">
        <v>219</v>
      </c>
      <c r="G45" s="109"/>
      <c r="I45" s="108"/>
      <c r="K45" s="120"/>
    </row>
    <row r="46" spans="1:11" x14ac:dyDescent="0.2">
      <c r="A46" s="110" t="s">
        <v>202</v>
      </c>
      <c r="B46" s="110" t="s">
        <v>203</v>
      </c>
      <c r="C46" s="6" t="s">
        <v>289</v>
      </c>
      <c r="D46" s="111" t="s">
        <v>288</v>
      </c>
      <c r="E46" s="110" t="s">
        <v>120</v>
      </c>
      <c r="F46" s="103"/>
      <c r="G46" s="113"/>
      <c r="I46" s="150" t="s">
        <v>420</v>
      </c>
      <c r="K46" s="120"/>
    </row>
    <row r="47" spans="1:11" ht="20.399999999999999" x14ac:dyDescent="0.2">
      <c r="A47" s="110" t="s">
        <v>244</v>
      </c>
      <c r="B47" s="110" t="s">
        <v>315</v>
      </c>
      <c r="D47" s="111"/>
      <c r="E47" s="110" t="s">
        <v>316</v>
      </c>
      <c r="F47" s="103"/>
      <c r="G47" s="113"/>
      <c r="K47" s="144" t="s">
        <v>317</v>
      </c>
    </row>
    <row r="48" spans="1:11" ht="20.399999999999999" x14ac:dyDescent="0.2">
      <c r="A48" s="110" t="s">
        <v>121</v>
      </c>
      <c r="B48" s="110" t="s">
        <v>211</v>
      </c>
      <c r="E48" s="110" t="s">
        <v>120</v>
      </c>
      <c r="F48" s="108" t="s">
        <v>126</v>
      </c>
      <c r="G48" s="109">
        <v>44008</v>
      </c>
      <c r="H48" s="26" t="s">
        <v>122</v>
      </c>
      <c r="I48" s="151" t="s">
        <v>54</v>
      </c>
      <c r="K48" s="144" t="s">
        <v>314</v>
      </c>
    </row>
    <row r="49" spans="1:11" x14ac:dyDescent="0.2">
      <c r="A49" s="110" t="s">
        <v>209</v>
      </c>
      <c r="B49" s="110" t="s">
        <v>342</v>
      </c>
      <c r="F49" s="108" t="s">
        <v>210</v>
      </c>
      <c r="K49" s="121"/>
    </row>
    <row r="50" spans="1:11" ht="25.2" x14ac:dyDescent="0.2">
      <c r="B50" s="107" t="s">
        <v>147</v>
      </c>
      <c r="E50" s="107" t="s">
        <v>120</v>
      </c>
      <c r="F50" s="103"/>
      <c r="G50" s="113">
        <v>44026</v>
      </c>
      <c r="I50" s="103" t="s">
        <v>150</v>
      </c>
      <c r="K50" s="120"/>
    </row>
    <row r="51" spans="1:11" x14ac:dyDescent="0.2">
      <c r="B51" s="107" t="s">
        <v>149</v>
      </c>
      <c r="E51" s="107" t="s">
        <v>120</v>
      </c>
      <c r="F51" s="103"/>
      <c r="G51" s="113">
        <v>44027</v>
      </c>
      <c r="K51" s="120"/>
    </row>
    <row r="53" spans="1:11" x14ac:dyDescent="0.2">
      <c r="F53" s="103"/>
    </row>
  </sheetData>
  <sortState xmlns:xlrd2="http://schemas.microsoft.com/office/spreadsheetml/2017/richdata2" ref="A9:J53">
    <sortCondition ref="B9:B53"/>
  </sortState>
  <phoneticPr fontId="8" type="noConversion"/>
  <hyperlinks>
    <hyperlink ref="D39" r:id="rId1" xr:uid="{7C363FF6-C6A5-41EB-85F0-D529AB287800}"/>
    <hyperlink ref="D10" r:id="rId2" xr:uid="{8924DE5C-E9B3-4F96-B20D-D1BFB0377461}"/>
    <hyperlink ref="D40" r:id="rId3" xr:uid="{86DC1986-7AA8-474F-B95F-C9925FE5B83B}"/>
    <hyperlink ref="D37" r:id="rId4" xr:uid="{A5CBED68-45BC-490D-B3A2-4AD7762C3BBC}"/>
    <hyperlink ref="D24" r:id="rId5" xr:uid="{1082258B-68BC-4186-BD31-8B96A275537B}"/>
    <hyperlink ref="D7" r:id="rId6" xr:uid="{B35AD32B-6081-4398-A46A-832E9495A190}"/>
    <hyperlink ref="D9" r:id="rId7" xr:uid="{300FC2D1-E809-43A5-8CF0-2831F4E49727}"/>
    <hyperlink ref="D12" r:id="rId8" xr:uid="{96FC4653-D4C7-43DE-ADBA-C4D21139F1A2}"/>
    <hyperlink ref="D32" r:id="rId9" xr:uid="{4E5A2924-5746-427D-BA81-3FFBAFB387EC}"/>
    <hyperlink ref="D34" r:id="rId10" xr:uid="{544275F7-297D-479C-A7F5-02B4B5A75568}"/>
    <hyperlink ref="D28" r:id="rId11" xr:uid="{A32831F8-B0E9-43A9-BFF9-9C32D9132D54}"/>
    <hyperlink ref="D29" r:id="rId12" xr:uid="{462D48C0-FBBB-477C-9609-77EDE48CD43E}"/>
    <hyperlink ref="D30" r:id="rId13" xr:uid="{4C0AE932-6031-4D95-8CFF-CB094FDBE1D5}"/>
    <hyperlink ref="D26" r:id="rId14" xr:uid="{41D66092-61FA-4C93-AF8C-232139E78DB6}"/>
    <hyperlink ref="D36" r:id="rId15" xr:uid="{65B09C28-8FA9-4EAF-9EB8-57452C6CC21D}"/>
    <hyperlink ref="D41" r:id="rId16" xr:uid="{FB739E01-D293-463B-8170-91171D2FF65E}"/>
    <hyperlink ref="D43" r:id="rId17" xr:uid="{FA4AC519-3CA4-44EA-A829-1E74062D8A80}"/>
    <hyperlink ref="D46" r:id="rId18" xr:uid="{A4D95BD7-7405-4E04-B283-FBF25B3D7CFA}"/>
    <hyperlink ref="D33" r:id="rId19" xr:uid="{922BCE6B-B30D-4A92-B7FB-5FCEC6DE479E}"/>
    <hyperlink ref="D19" r:id="rId20" xr:uid="{8A05C257-CA46-4D6E-B1D1-7C44003D6150}"/>
    <hyperlink ref="D25" r:id="rId21" xr:uid="{82C0B72D-0FED-4547-A635-D7847F727B40}"/>
    <hyperlink ref="D3" r:id="rId22" xr:uid="{F5E6D57F-AE89-468A-94AB-A62D6C9B81C8}"/>
    <hyperlink ref="D15" r:id="rId23" xr:uid="{597FB9E4-BA8B-4389-8E23-56108DD33A58}"/>
    <hyperlink ref="D27" r:id="rId24" xr:uid="{5047CD3B-DBB3-4E66-A495-02D506B75CFD}"/>
    <hyperlink ref="D22" r:id="rId25" xr:uid="{6D08F501-6FFB-437C-A40E-EC7F1FF9AF66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r:id="rId2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7D72-2F50-47D4-A700-4CE86CA2B200}">
  <sheetPr published="0"/>
  <dimension ref="A1"/>
  <sheetViews>
    <sheetView workbookViewId="0"/>
  </sheetViews>
  <sheetFormatPr baseColWidth="10" defaultRowHeight="12.6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D2E1-7E83-48A1-BC29-CEAFA5993B93}">
  <sheetPr published="0"/>
  <dimension ref="A1"/>
  <sheetViews>
    <sheetView workbookViewId="0">
      <selection activeCell="E24" sqref="E24"/>
    </sheetView>
  </sheetViews>
  <sheetFormatPr baseColWidth="10" defaultRowHeight="12.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Planning RRG</vt:lpstr>
      <vt:lpstr>Articles Spécial RRG </vt:lpstr>
      <vt:lpstr> Ordonnancement revue RRG</vt:lpstr>
      <vt:lpstr>To do list</vt:lpstr>
      <vt:lpstr>Contacts</vt:lpstr>
      <vt:lpstr>Feuil1</vt:lpstr>
      <vt:lpstr>Recherches archives </vt:lpstr>
      <vt:lpstr>Contacts!Impression_des_titres</vt:lpstr>
      <vt:lpstr>'Articles Spécial RRG '!Zone_d_impression</vt:lpstr>
      <vt:lpstr>Contacts!Zone_d_impression</vt:lpstr>
      <vt:lpstr>'Planning RRG'!Zone_d_impression</vt:lpstr>
      <vt:lpstr>'To do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jullien</dc:creator>
  <cp:lastModifiedBy>Françoise CORDIER</cp:lastModifiedBy>
  <cp:lastPrinted>2024-10-02T13:36:23Z</cp:lastPrinted>
  <dcterms:created xsi:type="dcterms:W3CDTF">2015-09-23T11:49:41Z</dcterms:created>
  <dcterms:modified xsi:type="dcterms:W3CDTF">2024-11-29T13:07:55Z</dcterms:modified>
</cp:coreProperties>
</file>